
<file path=[Content_Types].xml><?xml version="1.0" encoding="utf-8"?>
<Types xmlns="http://schemas.openxmlformats.org/package/2006/content-type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1011"/>
  <workbookPr/>
  <mc:AlternateContent xmlns:mc="http://schemas.openxmlformats.org/markup-compatibility/2006">
    <mc:Choice Requires="x15">
      <x15ac:absPath xmlns:x15ac="http://schemas.microsoft.com/office/spreadsheetml/2010/11/ac" url="/Users/Shared/Previously Relocated Items/Security/All My Stuff/Datasets/Datasets25/To Transfer/"/>
    </mc:Choice>
  </mc:AlternateContent>
  <xr:revisionPtr revIDLastSave="0" documentId="13_ncr:1_{B1C2B90D-D27E-C649-9F2F-F8943AF67D90}" xr6:coauthVersionLast="47" xr6:coauthVersionMax="47" xr10:uidLastSave="{00000000-0000-0000-0000-000000000000}"/>
  <bookViews>
    <workbookView xWindow="0" yWindow="760" windowWidth="30240" windowHeight="18880" tabRatio="500" activeTab="1" xr2:uid="{00000000-000D-0000-FFFF-FFFF00000000}"/>
  </bookViews>
  <sheets>
    <sheet name="Explanations and FAQs" sheetId="3" r:id="rId1"/>
    <sheet name="Industry Averages" sheetId="1" r:id="rId2"/>
    <sheet name="Inputs" sheetId="2" r:id="rId3"/>
  </sheets>
  <definedNames>
    <definedName name="_xlnm.Print_Titles" localSheetId="1">'Industry Averages'!$10:$10</definedName>
  </definedNames>
  <calcPr calcId="191029" iterateDelta="9.9999999999994451E-4"/>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F106" i="1" l="1"/>
  <c r="H106" i="1" s="1"/>
  <c r="F105" i="1"/>
  <c r="H105" i="1"/>
  <c r="F104" i="1"/>
  <c r="H104" i="1" s="1"/>
  <c r="F103" i="1"/>
  <c r="H103" i="1"/>
  <c r="F102" i="1"/>
  <c r="H102" i="1"/>
  <c r="F101" i="1"/>
  <c r="H101" i="1" s="1"/>
  <c r="F100" i="1"/>
  <c r="H100" i="1" s="1"/>
  <c r="F99" i="1"/>
  <c r="H99" i="1" s="1"/>
  <c r="F98" i="1"/>
  <c r="H98" i="1"/>
  <c r="F97" i="1"/>
  <c r="H97" i="1"/>
  <c r="F96" i="1"/>
  <c r="H96" i="1" s="1"/>
  <c r="F95" i="1"/>
  <c r="H95" i="1" s="1"/>
  <c r="F94" i="1"/>
  <c r="H94" i="1" s="1"/>
  <c r="F93" i="1"/>
  <c r="H93" i="1" s="1"/>
  <c r="F92" i="1"/>
  <c r="H92" i="1"/>
  <c r="F91" i="1"/>
  <c r="H91" i="1"/>
  <c r="F90" i="1"/>
  <c r="H90" i="1"/>
  <c r="F89" i="1"/>
  <c r="H89" i="1"/>
  <c r="F88" i="1"/>
  <c r="H88" i="1" s="1"/>
  <c r="F87" i="1"/>
  <c r="H87" i="1"/>
  <c r="F86" i="1"/>
  <c r="H86" i="1" s="1"/>
  <c r="F85" i="1"/>
  <c r="H85" i="1"/>
  <c r="F84" i="1"/>
  <c r="H84" i="1"/>
  <c r="F83" i="1"/>
  <c r="H83" i="1" s="1"/>
  <c r="F82" i="1"/>
  <c r="H82" i="1" s="1"/>
  <c r="F81" i="1"/>
  <c r="H81" i="1"/>
  <c r="F80" i="1"/>
  <c r="H80" i="1" s="1"/>
  <c r="F79" i="1"/>
  <c r="H79" i="1"/>
  <c r="F78" i="1"/>
  <c r="H78" i="1" s="1"/>
  <c r="F77" i="1"/>
  <c r="H77" i="1"/>
  <c r="F76" i="1"/>
  <c r="H76" i="1" s="1"/>
  <c r="F75" i="1"/>
  <c r="H75" i="1"/>
  <c r="F74" i="1"/>
  <c r="H74" i="1"/>
  <c r="F73" i="1"/>
  <c r="H73" i="1" s="1"/>
  <c r="F72" i="1"/>
  <c r="H72" i="1"/>
  <c r="F71" i="1"/>
  <c r="H71" i="1" s="1"/>
  <c r="F70" i="1"/>
  <c r="H70" i="1" s="1"/>
  <c r="F69" i="1"/>
  <c r="H69" i="1"/>
  <c r="F68" i="1"/>
  <c r="H68" i="1"/>
  <c r="F67" i="1"/>
  <c r="H67" i="1" s="1"/>
  <c r="F66" i="1"/>
  <c r="H66" i="1"/>
  <c r="F65" i="1"/>
  <c r="H65" i="1"/>
  <c r="F64" i="1"/>
  <c r="H64" i="1" s="1"/>
  <c r="F63" i="1"/>
  <c r="H63" i="1" s="1"/>
  <c r="F62" i="1"/>
  <c r="H62" i="1"/>
  <c r="F61" i="1"/>
  <c r="H61" i="1"/>
  <c r="F60" i="1"/>
  <c r="H60" i="1" s="1"/>
  <c r="F59" i="1"/>
  <c r="H59" i="1"/>
  <c r="F58" i="1"/>
  <c r="H58" i="1" s="1"/>
  <c r="F57" i="1"/>
  <c r="H57" i="1"/>
  <c r="F56" i="1"/>
  <c r="H56" i="1" s="1"/>
  <c r="F55" i="1"/>
  <c r="H55" i="1"/>
  <c r="F54" i="1"/>
  <c r="H54" i="1" s="1"/>
  <c r="F53" i="1"/>
  <c r="H53" i="1"/>
  <c r="F52" i="1"/>
  <c r="H52" i="1" s="1"/>
  <c r="F51" i="1"/>
  <c r="H51" i="1"/>
  <c r="F50" i="1"/>
  <c r="H50" i="1" s="1"/>
  <c r="F49" i="1"/>
  <c r="H49" i="1" s="1"/>
  <c r="F48" i="1"/>
  <c r="H48" i="1"/>
  <c r="F47" i="1"/>
  <c r="H47" i="1" s="1"/>
  <c r="F46" i="1"/>
  <c r="H46" i="1" s="1"/>
  <c r="F45" i="1"/>
  <c r="H45" i="1"/>
  <c r="F44" i="1"/>
  <c r="H44" i="1"/>
  <c r="F43" i="1"/>
  <c r="H43" i="1" s="1"/>
  <c r="F42" i="1"/>
  <c r="H42" i="1" s="1"/>
  <c r="F41" i="1"/>
  <c r="H41" i="1" s="1"/>
  <c r="F40" i="1"/>
  <c r="H40" i="1" s="1"/>
  <c r="F39" i="1"/>
  <c r="H39" i="1"/>
  <c r="F38" i="1"/>
  <c r="H38" i="1"/>
  <c r="F37" i="1"/>
  <c r="H37" i="1" s="1"/>
  <c r="F36" i="1"/>
  <c r="H36" i="1"/>
  <c r="F35" i="1"/>
  <c r="H35" i="1"/>
  <c r="F34" i="1"/>
  <c r="H34" i="1" s="1"/>
  <c r="F33" i="1"/>
  <c r="H33" i="1"/>
  <c r="F32" i="1"/>
  <c r="H32" i="1"/>
  <c r="F31" i="1"/>
  <c r="H31" i="1"/>
  <c r="F30" i="1"/>
  <c r="H30" i="1"/>
  <c r="F29" i="1"/>
  <c r="H29" i="1" s="1"/>
  <c r="F28" i="1"/>
  <c r="H28" i="1" s="1"/>
  <c r="F27" i="1"/>
  <c r="H27" i="1" s="1"/>
  <c r="F26" i="1"/>
  <c r="H26" i="1"/>
  <c r="F25" i="1"/>
  <c r="H25" i="1"/>
  <c r="F24" i="1"/>
  <c r="H24" i="1" s="1"/>
  <c r="F23" i="1"/>
  <c r="H23" i="1"/>
  <c r="F22" i="1"/>
  <c r="H22" i="1" s="1"/>
  <c r="F21" i="1"/>
  <c r="H21" i="1" s="1"/>
  <c r="F20" i="1"/>
  <c r="H20" i="1"/>
  <c r="F19" i="1"/>
  <c r="H19" i="1" s="1"/>
  <c r="F18" i="1"/>
  <c r="H18" i="1"/>
  <c r="F17" i="1"/>
  <c r="H17" i="1"/>
  <c r="F16" i="1"/>
  <c r="H16" i="1" s="1"/>
  <c r="F15" i="1"/>
  <c r="H15" i="1"/>
  <c r="F14" i="1"/>
  <c r="H14" i="1" s="1"/>
  <c r="F13" i="1"/>
  <c r="H13" i="1"/>
  <c r="F12" i="1"/>
  <c r="H12" i="1" s="1"/>
  <c r="F11" i="1"/>
  <c r="H11" i="1" s="1"/>
</calcChain>
</file>

<file path=xl/sharedStrings.xml><?xml version="1.0" encoding="utf-8"?>
<sst xmlns="http://schemas.openxmlformats.org/spreadsheetml/2006/main" count="166" uniqueCount="159">
  <si>
    <t>Advertising</t>
  </si>
  <si>
    <t>Aerospace/Defense</t>
  </si>
  <si>
    <t>Air Transport</t>
  </si>
  <si>
    <t>Apparel</t>
  </si>
  <si>
    <t>Auto Parts</t>
  </si>
  <si>
    <t>Building Materials</t>
  </si>
  <si>
    <t>Cable TV</t>
  </si>
  <si>
    <t>Chemical (Basic)</t>
  </si>
  <si>
    <t>Chemical (Diversified)</t>
  </si>
  <si>
    <t>Chemical (Specialty)</t>
  </si>
  <si>
    <t>Computers/Peripherals</t>
  </si>
  <si>
    <t>Electrical Equipment</t>
  </si>
  <si>
    <t>Entertainment</t>
  </si>
  <si>
    <t>Food Processing</t>
  </si>
  <si>
    <t>Furn/Home Furnishings</t>
  </si>
  <si>
    <t>Homebuilding</t>
  </si>
  <si>
    <t>Hotel/Gaming</t>
  </si>
  <si>
    <t>Household Products</t>
  </si>
  <si>
    <t>Information Services</t>
  </si>
  <si>
    <t>Insurance (Life)</t>
  </si>
  <si>
    <t>Insurance (Prop/Cas.)</t>
  </si>
  <si>
    <t>Machinery</t>
  </si>
  <si>
    <t>Oil/Gas Distribution</t>
  </si>
  <si>
    <t>Oilfield Svcs/Equip.</t>
  </si>
  <si>
    <t>Packaging &amp; Container</t>
  </si>
  <si>
    <t>Paper/Forest Products</t>
  </si>
  <si>
    <t>Power</t>
  </si>
  <si>
    <t>Precious Metals</t>
  </si>
  <si>
    <t>R.E.I.T.</t>
  </si>
  <si>
    <t>Recreation</t>
  </si>
  <si>
    <t>Semiconductor</t>
  </si>
  <si>
    <t>Semiconductor Equip</t>
  </si>
  <si>
    <t>Shoe</t>
  </si>
  <si>
    <t>Steel</t>
  </si>
  <si>
    <t>Telecom. Equipment</t>
  </si>
  <si>
    <t>Telecom. Services</t>
  </si>
  <si>
    <t>Trucking</t>
  </si>
  <si>
    <t>Date updated:</t>
  </si>
  <si>
    <t>HiLo Risk</t>
  </si>
  <si>
    <t>Standard deviation of equity</t>
  </si>
  <si>
    <t>Number of firms</t>
  </si>
  <si>
    <t xml:space="preserve">Beta </t>
  </si>
  <si>
    <t>D/E Ratio</t>
  </si>
  <si>
    <t>Unlevered beta</t>
  </si>
  <si>
    <t>Cash/Firm value</t>
  </si>
  <si>
    <t>Unlevered beta corrected for cash</t>
  </si>
  <si>
    <t>Auto &amp; Truck</t>
  </si>
  <si>
    <t>Bank (Money Center)</t>
  </si>
  <si>
    <t>Banks (Regional)</t>
  </si>
  <si>
    <t>Beverage (Alcoholic)</t>
  </si>
  <si>
    <t>Beverage (Soft)</t>
  </si>
  <si>
    <t>Broadcasting</t>
  </si>
  <si>
    <t>Brokerage &amp; Investment Banking</t>
  </si>
  <si>
    <t>Business &amp; Consumer Services</t>
  </si>
  <si>
    <t>Coal &amp; Related Energy</t>
  </si>
  <si>
    <t>Computer Services</t>
  </si>
  <si>
    <t>Construction Supplies</t>
  </si>
  <si>
    <t>Diversified</t>
  </si>
  <si>
    <t>Drugs (Biotechnology)</t>
  </si>
  <si>
    <t>Drugs (Pharmaceutical)</t>
  </si>
  <si>
    <t>Education</t>
  </si>
  <si>
    <t>Electronics (Consumer &amp; Office)</t>
  </si>
  <si>
    <t>Electronics (General)</t>
  </si>
  <si>
    <t>Engineering/Construction</t>
  </si>
  <si>
    <t>Environmental &amp; Waste Services</t>
  </si>
  <si>
    <t>Farming/Agriculture</t>
  </si>
  <si>
    <t>Financial Svcs. (Non-bank &amp; Insurance)</t>
  </si>
  <si>
    <t>Food Wholesalers</t>
  </si>
  <si>
    <t>Green &amp; Renewable Energy</t>
  </si>
  <si>
    <t>Healthcare Products</t>
  </si>
  <si>
    <t>Healthcare Support Services</t>
  </si>
  <si>
    <t>Heathcare Information and Technology</t>
  </si>
  <si>
    <t>Hospitals/Healthcare Facilities</t>
  </si>
  <si>
    <t>Insurance (General)</t>
  </si>
  <si>
    <t>Investments &amp; Asset Management</t>
  </si>
  <si>
    <t>Metals &amp; Mining</t>
  </si>
  <si>
    <t>Office Equipment &amp; Services</t>
  </si>
  <si>
    <t>Oil/Gas (Production and Exploration)</t>
  </si>
  <si>
    <t>Real Estate (Development)</t>
  </si>
  <si>
    <t>Real Estate (General/Diversified)</t>
  </si>
  <si>
    <t>Real Estate (Operations &amp; Services)</t>
  </si>
  <si>
    <t>Restaurant/Dining</t>
  </si>
  <si>
    <t>Retail (Automotive)</t>
  </si>
  <si>
    <t>Retail (Building Supply)</t>
  </si>
  <si>
    <t>Retail (Distributors)</t>
  </si>
  <si>
    <t>Retail (General)</t>
  </si>
  <si>
    <t>Retail (Grocery and Food)</t>
  </si>
  <si>
    <t>Retail (Special Lines)</t>
  </si>
  <si>
    <t>Rubber&amp; Tires</t>
  </si>
  <si>
    <t>Shipbuilding &amp; Marine</t>
  </si>
  <si>
    <t>Software (Entertainment)</t>
  </si>
  <si>
    <t>Software (Internet)</t>
  </si>
  <si>
    <t>Software (System &amp; Application)</t>
  </si>
  <si>
    <t>Telecom (Wireless)</t>
  </si>
  <si>
    <t>Transportation</t>
  </si>
  <si>
    <t>Transportation (Railroads)</t>
  </si>
  <si>
    <t>Companies in each industry:</t>
  </si>
  <si>
    <t>Variable definitions:</t>
  </si>
  <si>
    <t>Data website:</t>
  </si>
  <si>
    <t>Created by:</t>
  </si>
  <si>
    <t>Home Page:</t>
  </si>
  <si>
    <t>http://www.damodaran.com</t>
  </si>
  <si>
    <t>Aswath Damodaran, adamodar@stern.nyu.edu</t>
  </si>
  <si>
    <t>What is this data?</t>
  </si>
  <si>
    <t>Beta, Unlevered beta and other risk measures</t>
  </si>
  <si>
    <t>China</t>
  </si>
  <si>
    <t>Oil/Gas (Integrated)</t>
  </si>
  <si>
    <t>Utility (General)</t>
  </si>
  <si>
    <t>Utility (Water)</t>
  </si>
  <si>
    <t>Reinsurance</t>
  </si>
  <si>
    <t>Standard deviation in operating income (last 10 years)</t>
  </si>
  <si>
    <t>Publishing &amp; Newspapers</t>
  </si>
  <si>
    <t>Tobacco</t>
  </si>
  <si>
    <t>Total Market (without financials)</t>
  </si>
  <si>
    <t>Do you want to use marginal or effective tax rates in unlevering betas?</t>
  </si>
  <si>
    <t>Marginal</t>
  </si>
  <si>
    <t>If marginal tax rate, enter the marginal tax rate to use</t>
  </si>
  <si>
    <t>Effective</t>
  </si>
  <si>
    <t>Effective Tax rate</t>
  </si>
  <si>
    <t>YouTube Video explaining estimation choices and process.</t>
  </si>
  <si>
    <t>End Game</t>
  </si>
  <si>
    <t>To estimate pure play betas by business, to use in estimating a bottom up beta for a project or a company. </t>
  </si>
  <si>
    <t>Variable</t>
  </si>
  <si>
    <t>Explanation</t>
  </si>
  <si>
    <t>Why?</t>
  </si>
  <si>
    <t>Number of firms in the indusry grouping.</t>
  </si>
  <si>
    <t>Beta</t>
  </si>
  <si>
    <t>Simple average across firms of each firm's  beta, taken as a weighted average of 2-year and 5-year weekly return regression betas, with 2-year betas weighted 2/3rds. If the company has only a 2-year beta, it is used.</t>
  </si>
  <si>
    <t>I average the 2-year and 5-year betas, to remove some noise at the company level, and then take the simple average to remove even more. I don't use weighted averages, since that will make each sector's beta converge on its largest company or companies.</t>
  </si>
  <si>
    <t>Total debt, including lease debt/ Market Value of equity. I aggregate each number across the firms and then compute the aggregate debt to equity ratio.</t>
  </si>
  <si>
    <t>My definition of debt for all things cost of capital. I have always treated lease commitments as debt. Now the accountants will as well.</t>
  </si>
  <si>
    <t>Effective Tax Rate</t>
  </si>
  <si>
    <t>Effective tax rate in the most recxent 12 months.</t>
  </si>
  <si>
    <t>I need a tax rate.</t>
  </si>
  <si>
    <t>Unlevered Beta</t>
  </si>
  <si>
    <r>
      <t>Beta/ (1+ (1-tax rate) (D/E))</t>
    </r>
    <r>
      <rPr>
        <sz val="12"/>
        <color theme="1"/>
        <rFont val="Calibri"/>
        <family val="2"/>
        <scheme val="minor"/>
      </rPr>
      <t>. You can use either a marginal or effective tax rate as your option. </t>
    </r>
  </si>
  <si>
    <t>Interest saves you taxes at the margin. You should generally use a marginal tax rate, but if you have a multinational facing different marginal tax rates in different regions, you may use effective instead,</t>
  </si>
  <si>
    <t>Cash/Firm Value</t>
  </si>
  <si>
    <t>Cash &amp; Marketable Securities/ (Market Value of Equity + Total Debt, including lease debt. Aggregated across companies first ans then computed.</t>
  </si>
  <si>
    <t>Cash is usualy invested in liquid, close to riskless investments and has a beta close to zero. </t>
  </si>
  <si>
    <t>Unlevered Beta corrected for cash</t>
  </si>
  <si>
    <r>
      <t>Unlevered Beta/ (1- Cash/Firm Vaue</t>
    </r>
    <r>
      <rPr>
        <sz val="12"/>
        <color theme="1"/>
        <rFont val="Calibri"/>
        <family val="2"/>
        <scheme val="minor"/>
      </rPr>
      <t>). Cash has a beta of zero. With this calculation, I remove its effect to get a pure play beta.</t>
    </r>
  </si>
  <si>
    <t>The standard unlevered beta is an unlevered beta for the company. If the company holds a large amount of cash, you need to remove it from the calculation to get a beta for just the business.</t>
  </si>
  <si>
    <t>Simple average of (High Price for year - Low Price/ (High Price + Low Price). It is a non-parametric and simple measure of price risk.</t>
  </si>
  <si>
    <t>If you don't like making distributional assumptions and want a simple range-based measure of risk…</t>
  </si>
  <si>
    <t>Standard deviation (equity)</t>
  </si>
  <si>
    <t>Simple average across firms of each firm's standard deviation in stock prices in the prior 2 years, using weekly returns.</t>
  </si>
  <si>
    <t>This is the total risk. Beta measures only the portion of this standard deviation that is market-related.</t>
  </si>
  <si>
    <t>Standard deviation (operating income)</t>
  </si>
  <si>
    <t>Simple average across firms of each firm's coefficient of variation in annual operating income over prior 10 years. (Coefficient of variation is standard deviation divided by average operating income over the period)</t>
  </si>
  <si>
    <t>If you don't like price-based measures of risk, preferring something more intrinsic, this may be your preferred measure of risk. (Since operating income levels vary widely across firms, I used the coefficient of variation.)</t>
  </si>
  <si>
    <t>Law of large numbers?</t>
  </si>
  <si>
    <t>Total Market</t>
  </si>
  <si>
    <t>Industry Name</t>
  </si>
  <si>
    <t>https://pages.stern.nyu.edu/~adamodar/New_Home_Page/data.html</t>
  </si>
  <si>
    <t>https://pages.stern.nyu.edu/~adamodar/pc/datasets/indname.xls</t>
  </si>
  <si>
    <t>https://pages.stern.nyu.edu/~adamodar/New_Home_Page/datafile/variable.htm</t>
  </si>
  <si>
    <t>Retail (REITs)</t>
  </si>
  <si>
    <t>NA</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</si>
</sst>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000"/>
  </numFmts>
  <fonts count="14" x14ac:knownFonts="1">
    <font>
      <sz val="12"/>
      <color theme="1"/>
      <name val="Calibri"/>
      <family val="2"/>
      <scheme val="minor"/>
    </font>
    <font>
      <sz val="8"/>
      <name val="Calibri"/>
      <family val="2"/>
    </font>
    <font>
      <i/>
      <sz val="10"/>
      <name val="Verdana"/>
      <family val="2"/>
    </font>
    <font>
      <sz val="12"/>
      <color theme="1"/>
      <name val="Calibri"/>
      <family val="2"/>
      <scheme val="minor"/>
    </font>
    <font>
      <u/>
      <sz val="12"/>
      <color theme="10"/>
      <name val="Calibri"/>
      <family val="2"/>
      <scheme val="minor"/>
    </font>
    <font>
      <b/>
      <sz val="12"/>
      <color theme="1"/>
      <name val="Calibri"/>
      <family val="2"/>
      <scheme val="minor"/>
    </font>
    <font>
      <sz val="12"/>
      <color rgb="FF000000"/>
      <name val="Calibri"/>
      <family val="2"/>
      <scheme val="minor"/>
    </font>
    <font>
      <b/>
      <sz val="12"/>
      <color rgb="FF000000"/>
      <name val="Calibri"/>
      <family val="2"/>
      <scheme val="minor"/>
    </font>
    <font>
      <sz val="14"/>
      <color theme="1"/>
      <name val="Calibri"/>
      <family val="2"/>
      <scheme val="minor"/>
    </font>
    <font>
      <sz val="12"/>
      <color rgb="FFDD0806"/>
      <name val="Calibri"/>
      <family val="2"/>
      <scheme val="minor"/>
    </font>
    <font>
      <b/>
      <i/>
      <sz val="12"/>
      <color theme="1"/>
      <name val="Calibri"/>
      <family val="2"/>
      <scheme val="minor"/>
    </font>
    <font>
      <i/>
      <sz val="12"/>
      <color theme="1"/>
      <name val="Calibri"/>
      <family val="2"/>
      <scheme val="minor"/>
    </font>
    <font>
      <i/>
      <sz val="12"/>
      <color rgb="FF000000"/>
      <name val="Calibri"/>
      <family val="2"/>
      <scheme val="minor"/>
    </font>
    <font>
      <sz val="12"/>
      <name val="Calibri"/>
      <family val="2"/>
      <scheme val="minor"/>
    </font>
  </fonts>
  <fills count="5">
    <fill>
      <patternFill patternType="none"/>
    </fill>
    <fill>
      <patternFill patternType="gray125"/>
    </fill>
    <fill>
      <patternFill patternType="solid">
        <fgColor theme="0" tint="-0.14999847407452621"/>
        <bgColor rgb="FF000000"/>
      </patternFill>
    </fill>
    <fill>
      <patternFill patternType="solid">
        <fgColor rgb="FFFFFF00"/>
        <bgColor indexed="64"/>
      </patternFill>
    </fill>
    <fill>
      <patternFill patternType="solid">
        <fgColor theme="0" tint="-0.249977111117893"/>
        <bgColor indexed="64"/>
      </patternFill>
    </fill>
  </fills>
  <borders count="20">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medium">
        <color indexed="64"/>
      </left>
      <right style="thin">
        <color indexed="64"/>
      </right>
      <top/>
      <bottom style="thin">
        <color indexed="64"/>
      </bottom>
      <diagonal/>
    </border>
    <border>
      <left style="medium">
        <color indexed="64"/>
      </left>
      <right style="thin">
        <color indexed="64"/>
      </right>
      <top/>
      <bottom/>
      <diagonal/>
    </border>
    <border>
      <left/>
      <right style="thin">
        <color indexed="64"/>
      </right>
      <top/>
      <bottom style="thin">
        <color indexed="64"/>
      </bottom>
      <diagonal/>
    </border>
    <border>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top style="medium">
        <color indexed="64"/>
      </top>
      <bottom style="thin">
        <color indexed="64"/>
      </bottom>
      <diagonal/>
    </border>
    <border>
      <left/>
      <right/>
      <top style="medium">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top style="thin">
        <color indexed="64"/>
      </top>
      <bottom/>
      <diagonal/>
    </border>
    <border>
      <left/>
      <right style="medium">
        <color rgb="FF000000"/>
      </right>
      <top style="medium">
        <color indexed="64"/>
      </top>
      <bottom style="thin">
        <color indexed="64"/>
      </bottom>
      <diagonal/>
    </border>
    <border>
      <left/>
      <right style="medium">
        <color rgb="FF000000"/>
      </right>
      <top style="thin">
        <color indexed="64"/>
      </top>
      <bottom style="thin">
        <color indexed="64"/>
      </bottom>
      <diagonal/>
    </border>
    <border>
      <left/>
      <right style="medium">
        <color rgb="FF000000"/>
      </right>
      <top style="thin">
        <color indexed="64"/>
      </top>
      <bottom/>
      <diagonal/>
    </border>
  </borders>
  <cellStyleXfs count="3">
    <xf numFmtId="0" fontId="0" fillId="0" borderId="0"/>
    <xf numFmtId="0" fontId="4" fillId="0" borderId="0" applyNumberFormat="0" applyFill="0" applyBorder="0" applyAlignment="0" applyProtection="0"/>
    <xf numFmtId="9" fontId="3" fillId="0" borderId="0" applyFont="0" applyFill="0" applyBorder="0" applyAlignment="0" applyProtection="0"/>
  </cellStyleXfs>
  <cellXfs count="63">
    <xf numFmtId="0" fontId="0" fillId="0" borderId="0" xfId="0"/>
    <xf numFmtId="0" fontId="5" fillId="0" borderId="0" xfId="0" applyFont="1"/>
    <xf numFmtId="0" fontId="6" fillId="0" borderId="0" xfId="0" applyFont="1"/>
    <xf numFmtId="0" fontId="0" fillId="0" borderId="1" xfId="0" applyBorder="1" applyAlignment="1">
      <alignment horizontal="center"/>
    </xf>
    <xf numFmtId="2" fontId="0" fillId="0" borderId="1" xfId="0" applyNumberFormat="1" applyBorder="1" applyAlignment="1">
      <alignment horizontal="center"/>
    </xf>
    <xf numFmtId="10" fontId="0" fillId="0" borderId="1" xfId="0" applyNumberFormat="1" applyBorder="1" applyAlignment="1">
      <alignment horizontal="center"/>
    </xf>
    <xf numFmtId="0" fontId="5" fillId="0" borderId="1" xfId="0" applyFont="1" applyBorder="1" applyAlignment="1">
      <alignment horizontal="center"/>
    </xf>
    <xf numFmtId="2" fontId="5" fillId="0" borderId="1" xfId="0" applyNumberFormat="1" applyFont="1" applyBorder="1" applyAlignment="1">
      <alignment horizontal="center"/>
    </xf>
    <xf numFmtId="10" fontId="5" fillId="0" borderId="1" xfId="0" applyNumberFormat="1" applyFont="1" applyBorder="1" applyAlignment="1">
      <alignment horizontal="center"/>
    </xf>
    <xf numFmtId="0" fontId="0" fillId="0" borderId="0" xfId="0" applyAlignment="1">
      <alignment horizontal="left"/>
    </xf>
    <xf numFmtId="0" fontId="2" fillId="0" borderId="2" xfId="0" applyFont="1" applyBorder="1" applyAlignment="1">
      <alignment horizontal="center" wrapText="1"/>
    </xf>
    <xf numFmtId="2" fontId="2" fillId="0" borderId="2" xfId="0" applyNumberFormat="1" applyFont="1" applyBorder="1" applyAlignment="1">
      <alignment horizontal="center" wrapText="1"/>
    </xf>
    <xf numFmtId="0" fontId="7" fillId="2" borderId="3" xfId="0" applyFont="1" applyFill="1" applyBorder="1" applyAlignment="1">
      <alignment horizontal="left"/>
    </xf>
    <xf numFmtId="0" fontId="7" fillId="2" borderId="4" xfId="0" applyFont="1" applyFill="1" applyBorder="1" applyAlignment="1">
      <alignment horizontal="left"/>
    </xf>
    <xf numFmtId="0" fontId="7" fillId="2" borderId="5" xfId="0" applyFont="1" applyFill="1" applyBorder="1" applyAlignment="1">
      <alignment horizontal="left"/>
    </xf>
    <xf numFmtId="0" fontId="2" fillId="0" borderId="6" xfId="0" applyFont="1" applyBorder="1" applyAlignment="1">
      <alignment horizontal="left" wrapText="1"/>
    </xf>
    <xf numFmtId="0" fontId="0" fillId="0" borderId="7" xfId="0" applyBorder="1" applyAlignment="1">
      <alignment horizontal="left"/>
    </xf>
    <xf numFmtId="0" fontId="5" fillId="0" borderId="7" xfId="0" applyFont="1" applyBorder="1" applyAlignment="1">
      <alignment horizontal="left"/>
    </xf>
    <xf numFmtId="0" fontId="5" fillId="0" borderId="8" xfId="0" applyFont="1" applyBorder="1" applyAlignment="1">
      <alignment horizontal="left"/>
    </xf>
    <xf numFmtId="0" fontId="5" fillId="0" borderId="9" xfId="0" applyFont="1" applyBorder="1" applyAlignment="1">
      <alignment horizontal="center"/>
    </xf>
    <xf numFmtId="2" fontId="5" fillId="0" borderId="9" xfId="0" applyNumberFormat="1" applyFont="1" applyBorder="1" applyAlignment="1">
      <alignment horizontal="center"/>
    </xf>
    <xf numFmtId="10" fontId="5" fillId="0" borderId="9" xfId="0" applyNumberFormat="1" applyFont="1" applyBorder="1" applyAlignment="1">
      <alignment horizontal="center"/>
    </xf>
    <xf numFmtId="0" fontId="0" fillId="0" borderId="0" xfId="0" applyAlignment="1">
      <alignment horizontal="center"/>
    </xf>
    <xf numFmtId="2" fontId="0" fillId="0" borderId="0" xfId="0" applyNumberFormat="1" applyAlignment="1">
      <alignment horizontal="center"/>
    </xf>
    <xf numFmtId="0" fontId="0" fillId="3" borderId="1" xfId="0" applyFill="1" applyBorder="1" applyAlignment="1">
      <alignment horizontal="center"/>
    </xf>
    <xf numFmtId="10" fontId="3" fillId="0" borderId="0" xfId="2" applyNumberFormat="1" applyFont="1" applyAlignment="1">
      <alignment horizontal="center"/>
    </xf>
    <xf numFmtId="10" fontId="0" fillId="3" borderId="1" xfId="0" applyNumberFormat="1" applyFill="1" applyBorder="1" applyAlignment="1">
      <alignment horizontal="center"/>
    </xf>
    <xf numFmtId="0" fontId="8" fillId="0" borderId="0" xfId="0" applyFont="1"/>
    <xf numFmtId="0" fontId="8" fillId="0" borderId="0" xfId="0" applyFont="1" applyAlignment="1">
      <alignment vertical="center"/>
    </xf>
    <xf numFmtId="0" fontId="0" fillId="0" borderId="0" xfId="0" applyAlignment="1">
      <alignment vertical="center"/>
    </xf>
    <xf numFmtId="0" fontId="9" fillId="0" borderId="1" xfId="0" applyFont="1" applyBorder="1" applyAlignment="1">
      <alignment vertical="center"/>
    </xf>
    <xf numFmtId="0" fontId="0" fillId="0" borderId="1" xfId="0" applyBorder="1" applyAlignment="1">
      <alignment vertical="top" wrapText="1"/>
    </xf>
    <xf numFmtId="0" fontId="5" fillId="0" borderId="1" xfId="0" applyFont="1" applyBorder="1" applyAlignment="1">
      <alignment vertical="top" wrapText="1"/>
    </xf>
    <xf numFmtId="0" fontId="10" fillId="0" borderId="1" xfId="0" applyFont="1" applyBorder="1" applyAlignment="1">
      <alignment horizontal="center" vertical="center"/>
    </xf>
    <xf numFmtId="0" fontId="10" fillId="0" borderId="1" xfId="0" applyFont="1" applyBorder="1" applyAlignment="1">
      <alignment horizontal="center"/>
    </xf>
    <xf numFmtId="0" fontId="11" fillId="0" borderId="0" xfId="0" applyFont="1" applyAlignment="1">
      <alignment horizontal="center"/>
    </xf>
    <xf numFmtId="14" fontId="0" fillId="0" borderId="0" xfId="0" applyNumberFormat="1" applyAlignment="1">
      <alignment horizontal="center"/>
    </xf>
    <xf numFmtId="0" fontId="2" fillId="0" borderId="1" xfId="0" applyFont="1" applyBorder="1" applyAlignment="1">
      <alignment horizontal="center" wrapText="1"/>
    </xf>
    <xf numFmtId="10" fontId="2" fillId="0" borderId="1" xfId="2" applyNumberFormat="1" applyFont="1" applyBorder="1" applyAlignment="1">
      <alignment horizontal="center" wrapText="1"/>
    </xf>
    <xf numFmtId="164" fontId="0" fillId="0" borderId="1" xfId="0" applyNumberFormat="1" applyBorder="1" applyAlignment="1">
      <alignment horizontal="center"/>
    </xf>
    <xf numFmtId="10" fontId="0" fillId="0" borderId="1" xfId="2" applyNumberFormat="1" applyFont="1" applyBorder="1" applyAlignment="1">
      <alignment horizontal="center"/>
    </xf>
    <xf numFmtId="0" fontId="4" fillId="4" borderId="9" xfId="1" applyFill="1" applyBorder="1" applyAlignment="1">
      <alignment horizontal="left" vertical="top" wrapText="1"/>
    </xf>
    <xf numFmtId="0" fontId="4" fillId="4" borderId="10" xfId="1" applyFill="1" applyBorder="1" applyAlignment="1">
      <alignment horizontal="left" vertical="top" wrapText="1"/>
    </xf>
    <xf numFmtId="0" fontId="4" fillId="4" borderId="2" xfId="1" applyFill="1" applyBorder="1" applyAlignment="1">
      <alignment horizontal="left" vertical="top" wrapText="1"/>
    </xf>
    <xf numFmtId="15" fontId="12" fillId="2" borderId="11" xfId="0" applyNumberFormat="1" applyFont="1" applyFill="1" applyBorder="1" applyAlignment="1">
      <alignment horizontal="left"/>
    </xf>
    <xf numFmtId="15" fontId="12" fillId="2" borderId="12" xfId="0" applyNumberFormat="1" applyFont="1" applyFill="1" applyBorder="1" applyAlignment="1">
      <alignment horizontal="left"/>
    </xf>
    <xf numFmtId="15" fontId="12" fillId="2" borderId="17" xfId="0" applyNumberFormat="1" applyFont="1" applyFill="1" applyBorder="1" applyAlignment="1">
      <alignment horizontal="left"/>
    </xf>
    <xf numFmtId="0" fontId="4" fillId="2" borderId="13" xfId="1" applyFill="1" applyBorder="1" applyAlignment="1">
      <alignment horizontal="left"/>
    </xf>
    <xf numFmtId="0" fontId="4" fillId="2" borderId="14" xfId="1" applyFill="1" applyBorder="1" applyAlignment="1">
      <alignment horizontal="left"/>
    </xf>
    <xf numFmtId="0" fontId="4" fillId="2" borderId="18" xfId="1" applyFill="1" applyBorder="1" applyAlignment="1">
      <alignment horizontal="left"/>
    </xf>
    <xf numFmtId="15" fontId="4" fillId="2" borderId="13" xfId="1" applyNumberFormat="1" applyFill="1" applyBorder="1" applyAlignment="1">
      <alignment horizontal="left"/>
    </xf>
    <xf numFmtId="15" fontId="4" fillId="2" borderId="14" xfId="1" applyNumberFormat="1" applyFill="1" applyBorder="1" applyAlignment="1">
      <alignment horizontal="left"/>
    </xf>
    <xf numFmtId="15" fontId="4" fillId="2" borderId="18" xfId="1" applyNumberFormat="1" applyFill="1" applyBorder="1" applyAlignment="1">
      <alignment horizontal="left"/>
    </xf>
    <xf numFmtId="0" fontId="4" fillId="2" borderId="13" xfId="1" applyFill="1" applyBorder="1"/>
    <xf numFmtId="0" fontId="4" fillId="2" borderId="14" xfId="1" applyFill="1" applyBorder="1"/>
    <xf numFmtId="0" fontId="4" fillId="2" borderId="18" xfId="1" applyFill="1" applyBorder="1"/>
    <xf numFmtId="0" fontId="4" fillId="2" borderId="15" xfId="1" applyFill="1" applyBorder="1" applyAlignment="1">
      <alignment horizontal="left"/>
    </xf>
    <xf numFmtId="0" fontId="4" fillId="2" borderId="16" xfId="1" applyFill="1" applyBorder="1" applyAlignment="1">
      <alignment horizontal="left"/>
    </xf>
    <xf numFmtId="0" fontId="4" fillId="2" borderId="19" xfId="1" applyFill="1" applyBorder="1" applyAlignment="1">
      <alignment horizontal="left"/>
    </xf>
    <xf numFmtId="0" fontId="13" fillId="2" borderId="13" xfId="0" applyFont="1" applyFill="1" applyBorder="1" applyAlignment="1">
      <alignment horizontal="left"/>
    </xf>
    <xf numFmtId="0" fontId="13" fillId="2" borderId="14" xfId="0" applyFont="1" applyFill="1" applyBorder="1" applyAlignment="1">
      <alignment horizontal="left"/>
    </xf>
    <xf numFmtId="0" fontId="13" fillId="2" borderId="7" xfId="0" applyFont="1" applyFill="1" applyBorder="1" applyAlignment="1">
      <alignment horizontal="left"/>
    </xf>
    <xf numFmtId="0" fontId="13" fillId="2" borderId="18" xfId="0" applyFont="1" applyFill="1" applyBorder="1" applyAlignment="1">
      <alignment horizontal="left"/>
    </xf>
  </cellXfs>
  <cellStyles count="3">
    <cellStyle name="Hyperlink" xfId="1" builtinId="8"/>
    <cellStyle name="Normal" xfId="0" builtinId="0"/>
    <cellStyle name="Percent" xfId="2" builtinId="5"/>
  </cellStyles>
  <dxfs count="16">
    <dxf>
      <font>
        <b val="0"/>
        <i val="0"/>
        <strike val="0"/>
        <condense val="0"/>
        <extend val="0"/>
        <outline val="0"/>
        <shadow val="0"/>
        <u val="none"/>
        <vertAlign val="baseline"/>
        <sz val="12"/>
        <color theme="1"/>
        <name val="Calibri"/>
        <family val="2"/>
        <scheme val="minor"/>
      </font>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numFmt numFmtId="164" formatCode="0.0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numFmt numFmtId="2"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vertical/>
        <horizontal/>
      </border>
    </dxf>
    <dxf>
      <alignment horizontal="left" vertical="bottom" textRotation="0" wrapText="0" indent="0" justifyLastLine="0" shrinkToFit="0" readingOrder="0"/>
      <border diagonalUp="0" diagonalDown="0">
        <left/>
        <right style="thin">
          <color indexed="64"/>
        </right>
        <top style="thin">
          <color indexed="64"/>
        </top>
        <bottom style="thin">
          <color indexed="64"/>
        </bottom>
        <vertical/>
        <horizontal/>
      </border>
    </dxf>
    <dxf>
      <numFmt numFmtId="2"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numFmt numFmtId="14"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numFmt numFmtId="2" formatCode="0.00"/>
      <alignment horizontal="center" vertical="bottom" textRotation="0" wrapText="0" indent="0" justifyLastLine="0" shrinkToFit="0" readingOrder="0"/>
      <border diagonalUp="0" diagonalDown="0">
        <left style="thin">
          <color indexed="64"/>
        </left>
        <right style="thin">
          <color indexed="64"/>
        </right>
        <top style="thin">
          <color indexed="64"/>
        </top>
        <bottom style="thin">
          <color indexed="64"/>
        </bottom>
      </border>
    </dxf>
    <dxf>
      <border outline="0">
        <top style="thin">
          <color indexed="64"/>
        </top>
      </border>
    </dxf>
    <dxf>
      <border outline="0">
        <left style="thin">
          <color indexed="64"/>
        </left>
        <right style="thin">
          <color indexed="64"/>
        </right>
        <top style="thin">
          <color indexed="64"/>
        </top>
        <bottom style="thin">
          <color indexed="64"/>
        </bottom>
      </border>
    </dxf>
    <dxf>
      <alignment horizontal="center" vertical="bottom" textRotation="0" wrapText="0" indent="0" justifyLastLine="0" shrinkToFit="0" readingOrder="0"/>
    </dxf>
    <dxf>
      <border outline="0">
        <bottom style="thin">
          <color indexed="64"/>
        </bottom>
      </border>
    </dxf>
    <dxf>
      <font>
        <b val="0"/>
        <i/>
        <strike val="0"/>
        <condense val="0"/>
        <extend val="0"/>
        <outline val="0"/>
        <shadow val="0"/>
        <u val="none"/>
        <vertAlign val="baseline"/>
        <sz val="10"/>
        <color auto="1"/>
        <name val="Verdana"/>
        <family val="2"/>
        <scheme val="none"/>
      </font>
      <alignment horizontal="center" vertical="bottom" textRotation="0" wrapText="1" indent="0" justifyLastLine="0" shrinkToFit="0" readingOrder="0"/>
      <border diagonalUp="0" diagonalDown="0" outline="0">
        <left style="thin">
          <color indexed="64"/>
        </left>
        <right style="thin">
          <color indexed="64"/>
        </right>
        <top/>
        <bottom/>
      </border>
    </dxf>
  </dxfs>
  <tableStyles count="0" defaultTableStyle="TableStyleMedium9" defaultPivotStyle="PivotStyleMedium4"/>
  <colors>
    <indexedColors>
      <rgbColor rgb="00000000"/>
      <rgbColor rgb="00FFFFFF"/>
      <rgbColor rgb="00FF0000"/>
      <rgbColor rgb="0000FF00"/>
      <rgbColor rgb="000000FF"/>
      <rgbColor rgb="00FFFF00"/>
      <rgbColor rgb="00FF00FF"/>
      <rgbColor rgb="0000FFFF"/>
      <rgbColor rgb="00000000"/>
      <rgbColor rgb="00FFFFFF"/>
      <rgbColor rgb="00DD0806"/>
      <rgbColor rgb="001FB714"/>
      <rgbColor rgb="000000D4"/>
      <rgbColor rgb="00FCF305"/>
      <rgbColor rgb="00F20884"/>
      <rgbColor rgb="0000ABEA"/>
      <rgbColor rgb="00900000"/>
      <rgbColor rgb="00006411"/>
      <rgbColor rgb="00000090"/>
      <rgbColor rgb="0090713A"/>
      <rgbColor rgb="004600A5"/>
      <rgbColor rgb="00008080"/>
      <rgbColor rgb="00C0C0C0"/>
      <rgbColor rgb="00808080"/>
      <rgbColor rgb="0063AAFE"/>
      <rgbColor rgb="00DD2D32"/>
      <rgbColor rgb="00FFF58C"/>
      <rgbColor rgb="004EE257"/>
      <rgbColor rgb="006711FF"/>
      <rgbColor rgb="00FEA746"/>
      <rgbColor rgb="00865357"/>
      <rgbColor rgb="00A2BD90"/>
      <rgbColor rgb="0063AAFE"/>
      <rgbColor rgb="00DD2D32"/>
      <rgbColor rgb="00FFF58C"/>
      <rgbColor rgb="004EE257"/>
      <rgbColor rgb="006711FF"/>
      <rgbColor rgb="00FEA746"/>
      <rgbColor rgb="00865357"/>
      <rgbColor rgb="00A2BD90"/>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calcChain" Target="calcChain.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00000000-000C-0000-FFFF-FFFF00000000}" name="Table1" displayName="Table1" ref="A10:K106" totalsRowShown="0" headerRowDxfId="15" dataDxfId="13" headerRowBorderDxfId="14" tableBorderDxfId="12" totalsRowBorderDxfId="11">
  <autoFilter ref="A10:K106" xr:uid="{00000000-0009-0000-0100-000001000000}"/>
  <tableColumns count="11">
    <tableColumn id="1" xr3:uid="{00000000-0010-0000-0000-000001000000}" name="Industry Name" dataDxfId="7"/>
    <tableColumn id="2" xr3:uid="{00000000-0010-0000-0000-000002000000}" name="Number of firms" dataDxfId="6"/>
    <tableColumn id="3" xr3:uid="{00000000-0010-0000-0000-000003000000}" name="Beta " dataDxfId="5"/>
    <tableColumn id="4" xr3:uid="{00000000-0010-0000-0000-000004000000}" name="D/E Ratio" dataDxfId="4"/>
    <tableColumn id="5" xr3:uid="{00000000-0010-0000-0000-000005000000}" name="Effective Tax rate" dataDxfId="3"/>
    <tableColumn id="6" xr3:uid="{00000000-0010-0000-0000-000006000000}" name="Unlevered beta" dataDxfId="10"/>
    <tableColumn id="7" xr3:uid="{00000000-0010-0000-0000-000007000000}" name="Cash/Firm value" dataDxfId="9"/>
    <tableColumn id="8" xr3:uid="{00000000-0010-0000-0000-000008000000}" name="Unlevered beta corrected for cash" dataDxfId="8">
      <calculatedColumnFormula>F11/(1-G11)</calculatedColumnFormula>
    </tableColumn>
    <tableColumn id="9" xr3:uid="{00000000-0010-0000-0000-000009000000}" name="HiLo Risk" dataDxfId="2"/>
    <tableColumn id="10" xr3:uid="{00000000-0010-0000-0000-00000A000000}" name="Standard deviation of equity" dataDxfId="1"/>
    <tableColumn id="11" xr3:uid="{00000000-0010-0000-0000-00000B000000}" name="Standard deviation in operating income (last 10 years)" dataDxfId="0" dataCellStyle="Percent"/>
  </tableColumns>
  <tableStyleInfo name="TableStyleLight1"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2.xml.rels><?xml version="1.0" encoding="UTF-8" standalone="yes"?>
<Relationships xmlns="http://schemas.openxmlformats.org/package/2006/relationships"><Relationship Id="rId8" Type="http://schemas.openxmlformats.org/officeDocument/2006/relationships/table" Target="../tables/table1.xml"/><Relationship Id="rId3" Type="http://schemas.openxmlformats.org/officeDocument/2006/relationships/hyperlink" Target="http://www.stern.nyu.edu/~adamodar/New_Home_Page/data.html" TargetMode="External"/><Relationship Id="rId7" Type="http://schemas.openxmlformats.org/officeDocument/2006/relationships/vmlDrawing" Target="../drawings/vmlDrawing1.vml"/><Relationship Id="rId2" Type="http://schemas.openxmlformats.org/officeDocument/2006/relationships/hyperlink" Target="http://www.damodaran.com/" TargetMode="External"/><Relationship Id="rId1" Type="http://schemas.openxmlformats.org/officeDocument/2006/relationships/hyperlink" Target="mailto:adamodar@stern.nyu.edu?subject=Data%20on%20website" TargetMode="External"/><Relationship Id="rId6" Type="http://schemas.openxmlformats.org/officeDocument/2006/relationships/hyperlink" Target="https://youtu.be/rxmttgceSjg" TargetMode="External"/><Relationship Id="rId5" Type="http://schemas.openxmlformats.org/officeDocument/2006/relationships/hyperlink" Target="http://www.stern.nyu.edu/~adamodar/New_Home_Page/datafile/variable.htm" TargetMode="External"/><Relationship Id="rId4" Type="http://schemas.openxmlformats.org/officeDocument/2006/relationships/hyperlink" Target="http://www.stern.nyu.edu/~adamodar/pc/datasets/indname.xls"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C13"/>
  <sheetViews>
    <sheetView topLeftCell="A9" workbookViewId="0">
      <selection activeCell="D16" sqref="D16"/>
    </sheetView>
  </sheetViews>
  <sheetFormatPr baseColWidth="10" defaultRowHeight="16" x14ac:dyDescent="0.2"/>
  <cols>
    <col min="1" max="1" width="33.1640625" style="29" customWidth="1"/>
    <col min="2" max="3" width="40.83203125" customWidth="1"/>
  </cols>
  <sheetData>
    <row r="1" spans="1:3" ht="19" x14ac:dyDescent="0.25">
      <c r="A1" s="28" t="s">
        <v>120</v>
      </c>
      <c r="B1" s="27" t="s">
        <v>121</v>
      </c>
    </row>
    <row r="3" spans="1:3" s="35" customFormat="1" x14ac:dyDescent="0.2">
      <c r="A3" s="33" t="s">
        <v>122</v>
      </c>
      <c r="B3" s="34" t="s">
        <v>123</v>
      </c>
      <c r="C3" s="34" t="s">
        <v>124</v>
      </c>
    </row>
    <row r="4" spans="1:3" ht="17" x14ac:dyDescent="0.2">
      <c r="A4" s="30" t="s">
        <v>40</v>
      </c>
      <c r="B4" s="31" t="s">
        <v>125</v>
      </c>
      <c r="C4" s="31" t="s">
        <v>151</v>
      </c>
    </row>
    <row r="5" spans="1:3" ht="102" x14ac:dyDescent="0.2">
      <c r="A5" s="30" t="s">
        <v>126</v>
      </c>
      <c r="B5" s="31" t="s">
        <v>127</v>
      </c>
      <c r="C5" s="31" t="s">
        <v>128</v>
      </c>
    </row>
    <row r="6" spans="1:3" ht="68" x14ac:dyDescent="0.2">
      <c r="A6" s="30" t="s">
        <v>42</v>
      </c>
      <c r="B6" s="31" t="s">
        <v>129</v>
      </c>
      <c r="C6" s="31" t="s">
        <v>130</v>
      </c>
    </row>
    <row r="7" spans="1:3" ht="34" x14ac:dyDescent="0.2">
      <c r="A7" s="30" t="s">
        <v>131</v>
      </c>
      <c r="B7" s="31" t="s">
        <v>132</v>
      </c>
      <c r="C7" s="31" t="s">
        <v>133</v>
      </c>
    </row>
    <row r="8" spans="1:3" ht="85" x14ac:dyDescent="0.2">
      <c r="A8" s="30" t="s">
        <v>134</v>
      </c>
      <c r="B8" s="32" t="s">
        <v>135</v>
      </c>
      <c r="C8" s="31" t="s">
        <v>136</v>
      </c>
    </row>
    <row r="9" spans="1:3" ht="68" x14ac:dyDescent="0.2">
      <c r="A9" s="30" t="s">
        <v>137</v>
      </c>
      <c r="B9" s="31" t="s">
        <v>138</v>
      </c>
      <c r="C9" s="31" t="s">
        <v>139</v>
      </c>
    </row>
    <row r="10" spans="1:3" ht="85" x14ac:dyDescent="0.2">
      <c r="A10" s="30" t="s">
        <v>140</v>
      </c>
      <c r="B10" s="32" t="s">
        <v>141</v>
      </c>
      <c r="C10" s="31" t="s">
        <v>142</v>
      </c>
    </row>
    <row r="11" spans="1:3" ht="51" x14ac:dyDescent="0.2">
      <c r="A11" s="30" t="s">
        <v>38</v>
      </c>
      <c r="B11" s="31" t="s">
        <v>143</v>
      </c>
      <c r="C11" s="31" t="s">
        <v>144</v>
      </c>
    </row>
    <row r="12" spans="1:3" ht="51" x14ac:dyDescent="0.2">
      <c r="A12" s="30" t="s">
        <v>145</v>
      </c>
      <c r="B12" s="31" t="s">
        <v>146</v>
      </c>
      <c r="C12" s="31" t="s">
        <v>147</v>
      </c>
    </row>
    <row r="13" spans="1:3" ht="85" x14ac:dyDescent="0.2">
      <c r="A13" s="30" t="s">
        <v>148</v>
      </c>
      <c r="B13" s="31" t="s">
        <v>149</v>
      </c>
      <c r="C13" s="31" t="s">
        <v>150</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N106"/>
  <sheetViews>
    <sheetView tabSelected="1" topLeftCell="B1" workbookViewId="0">
      <selection activeCell="J6" sqref="J6"/>
    </sheetView>
  </sheetViews>
  <sheetFormatPr baseColWidth="10" defaultRowHeight="16" x14ac:dyDescent="0.2"/>
  <cols>
    <col min="1" max="1" width="24.6640625" style="9" bestFit="1" customWidth="1"/>
    <col min="2" max="2" width="17.6640625" customWidth="1"/>
    <col min="3" max="3" width="11.1640625" customWidth="1"/>
    <col min="4" max="4" width="13.83203125" customWidth="1"/>
    <col min="5" max="5" width="11" customWidth="1"/>
    <col min="6" max="6" width="16.6640625" customWidth="1"/>
    <col min="7" max="7" width="17.6640625" customWidth="1"/>
    <col min="8" max="8" width="32.5" customWidth="1"/>
    <col min="9" max="9" width="11.6640625" customWidth="1"/>
    <col min="10" max="10" width="27.83203125" customWidth="1"/>
    <col min="11" max="11" width="47.6640625" customWidth="1"/>
  </cols>
  <sheetData>
    <row r="1" spans="1:14" x14ac:dyDescent="0.2">
      <c r="A1" s="12" t="s">
        <v>37</v>
      </c>
      <c r="B1" s="44">
        <v>45662</v>
      </c>
      <c r="C1" s="45"/>
      <c r="D1" s="45"/>
      <c r="E1" s="45"/>
      <c r="F1" s="45"/>
      <c r="G1" s="46"/>
      <c r="H1" s="41" t="s">
        <v>119</v>
      </c>
    </row>
    <row r="2" spans="1:14" x14ac:dyDescent="0.2">
      <c r="A2" s="13" t="s">
        <v>99</v>
      </c>
      <c r="B2" s="47" t="s">
        <v>102</v>
      </c>
      <c r="C2" s="48"/>
      <c r="D2" s="48"/>
      <c r="E2" s="48"/>
      <c r="F2" s="48"/>
      <c r="G2" s="49"/>
      <c r="H2" s="42"/>
    </row>
    <row r="3" spans="1:14" x14ac:dyDescent="0.2">
      <c r="A3" s="13" t="s">
        <v>103</v>
      </c>
      <c r="B3" s="59" t="s">
        <v>104</v>
      </c>
      <c r="C3" s="60"/>
      <c r="D3" s="60"/>
      <c r="E3" s="61"/>
      <c r="F3" s="59" t="s">
        <v>105</v>
      </c>
      <c r="G3" s="62"/>
      <c r="H3" s="42"/>
      <c r="I3" s="2"/>
      <c r="J3" s="2"/>
    </row>
    <row r="4" spans="1:14" x14ac:dyDescent="0.2">
      <c r="A4" s="13" t="s">
        <v>100</v>
      </c>
      <c r="B4" s="50" t="s">
        <v>101</v>
      </c>
      <c r="C4" s="51"/>
      <c r="D4" s="51"/>
      <c r="E4" s="51"/>
      <c r="F4" s="51"/>
      <c r="G4" s="52"/>
      <c r="H4" s="42"/>
    </row>
    <row r="5" spans="1:14" x14ac:dyDescent="0.2">
      <c r="A5" s="13" t="s">
        <v>98</v>
      </c>
      <c r="B5" s="53" t="s">
        <v>154</v>
      </c>
      <c r="C5" s="54"/>
      <c r="D5" s="54"/>
      <c r="E5" s="54"/>
      <c r="F5" s="54"/>
      <c r="G5" s="55"/>
      <c r="H5" s="42"/>
    </row>
    <row r="6" spans="1:14" s="1" customFormat="1" x14ac:dyDescent="0.2">
      <c r="A6" s="13" t="s">
        <v>96</v>
      </c>
      <c r="B6" s="47" t="s">
        <v>155</v>
      </c>
      <c r="C6" s="48"/>
      <c r="D6" s="48"/>
      <c r="E6" s="48"/>
      <c r="F6" s="48"/>
      <c r="G6" s="49"/>
      <c r="H6" s="42"/>
    </row>
    <row r="7" spans="1:14" x14ac:dyDescent="0.2">
      <c r="A7" s="14" t="s">
        <v>97</v>
      </c>
      <c r="B7" s="56" t="s">
        <v>156</v>
      </c>
      <c r="C7" s="57"/>
      <c r="D7" s="57"/>
      <c r="E7" s="57"/>
      <c r="F7" s="57"/>
      <c r="G7" s="58"/>
      <c r="H7" s="43"/>
    </row>
    <row r="8" spans="1:14" x14ac:dyDescent="0.2">
      <c r="A8" t="s">
        <v>114</v>
      </c>
      <c r="B8" s="36"/>
      <c r="C8" s="23"/>
      <c r="D8" s="22"/>
      <c r="E8" s="22"/>
      <c r="F8" s="24" t="s">
        <v>115</v>
      </c>
      <c r="G8" s="22"/>
      <c r="H8" s="22"/>
      <c r="K8" s="25"/>
      <c r="N8" t="s">
        <v>115</v>
      </c>
    </row>
    <row r="9" spans="1:14" x14ac:dyDescent="0.2">
      <c r="A9" t="s">
        <v>116</v>
      </c>
      <c r="B9" s="22"/>
      <c r="C9" s="23"/>
      <c r="D9" s="22"/>
      <c r="E9" s="22"/>
      <c r="F9" s="26">
        <v>0.25</v>
      </c>
      <c r="G9" s="22"/>
      <c r="H9" s="22"/>
      <c r="K9" s="25"/>
      <c r="N9" t="s">
        <v>117</v>
      </c>
    </row>
    <row r="10" spans="1:14" ht="29" x14ac:dyDescent="0.2">
      <c r="A10" s="15" t="s">
        <v>153</v>
      </c>
      <c r="B10" s="10" t="s">
        <v>40</v>
      </c>
      <c r="C10" s="11" t="s">
        <v>41</v>
      </c>
      <c r="D10" s="10" t="s">
        <v>42</v>
      </c>
      <c r="E10" s="10" t="s">
        <v>118</v>
      </c>
      <c r="F10" s="10" t="s">
        <v>43</v>
      </c>
      <c r="G10" s="10" t="s">
        <v>44</v>
      </c>
      <c r="H10" s="10" t="s">
        <v>45</v>
      </c>
      <c r="I10" s="37" t="s">
        <v>38</v>
      </c>
      <c r="J10" s="37" t="s">
        <v>39</v>
      </c>
      <c r="K10" s="38" t="s">
        <v>110</v>
      </c>
    </row>
    <row r="11" spans="1:14" x14ac:dyDescent="0.2">
      <c r="A11" s="16" t="s">
        <v>0</v>
      </c>
      <c r="B11" s="3">
        <v>59</v>
      </c>
      <c r="C11" s="4">
        <v>1.9765427305181626</v>
      </c>
      <c r="D11" s="5">
        <v>8.4957225866610003E-2</v>
      </c>
      <c r="E11" s="5">
        <v>8.7214305235999559E-2</v>
      </c>
      <c r="F11" s="4">
        <f>IF($F$8="Effective",C11/(1+(1-E11)*D11),C11/(1+(1-$F$9)*D11))</f>
        <v>1.8581455614032796</v>
      </c>
      <c r="G11" s="5">
        <v>9.3970334132293637E-2</v>
      </c>
      <c r="H11" s="4">
        <f t="shared" ref="H11:H42" si="0">F11/(1-G11)</f>
        <v>2.0508661376156265</v>
      </c>
      <c r="I11" s="39">
        <v>0.50966704610233371</v>
      </c>
      <c r="J11" s="5">
        <v>0.61177834636050343</v>
      </c>
      <c r="K11" s="40">
        <v>0.35152868505119761</v>
      </c>
    </row>
    <row r="12" spans="1:14" x14ac:dyDescent="0.2">
      <c r="A12" s="16" t="s">
        <v>1</v>
      </c>
      <c r="B12" s="3">
        <v>67</v>
      </c>
      <c r="C12" s="4">
        <v>1.0517306629090581</v>
      </c>
      <c r="D12" s="5">
        <v>7.3854888685033912E-2</v>
      </c>
      <c r="E12" s="5">
        <v>7.474842740326243E-2</v>
      </c>
      <c r="F12" s="4">
        <f t="shared" ref="F12:F75" si="1">IF($F$8="Effective",C12/(1+(1-E12)*D12),C12/(1+(1-$F$9)*D12))</f>
        <v>0.99653161432380677</v>
      </c>
      <c r="G12" s="5">
        <v>7.6810092446982739E-2</v>
      </c>
      <c r="H12" s="4">
        <f t="shared" si="0"/>
        <v>1.0794437917602318</v>
      </c>
      <c r="I12" s="39">
        <v>0.38443573905921347</v>
      </c>
      <c r="J12" s="5">
        <v>0.40052726170268182</v>
      </c>
      <c r="K12" s="40">
        <v>0.32775090287165959</v>
      </c>
    </row>
    <row r="13" spans="1:14" x14ac:dyDescent="0.2">
      <c r="A13" s="16" t="s">
        <v>2</v>
      </c>
      <c r="B13" s="3">
        <v>15</v>
      </c>
      <c r="C13" s="4">
        <v>1.400796054587111</v>
      </c>
      <c r="D13" s="5">
        <v>1.393117980136366</v>
      </c>
      <c r="E13" s="5">
        <v>0.13458221307108995</v>
      </c>
      <c r="F13" s="4">
        <f t="shared" si="1"/>
        <v>0.68503995048638233</v>
      </c>
      <c r="G13" s="5">
        <v>6.3171659020827609E-2</v>
      </c>
      <c r="H13" s="4">
        <f t="shared" si="0"/>
        <v>0.73123316249205161</v>
      </c>
      <c r="I13" s="39">
        <v>0.27495474018619021</v>
      </c>
      <c r="J13" s="5">
        <v>0.31390559485691111</v>
      </c>
      <c r="K13" s="40">
        <v>13.692914521090088</v>
      </c>
    </row>
    <row r="14" spans="1:14" x14ac:dyDescent="0.2">
      <c r="A14" s="16" t="s">
        <v>3</v>
      </c>
      <c r="B14" s="3">
        <v>129</v>
      </c>
      <c r="C14" s="4">
        <v>1.1606733021463673</v>
      </c>
      <c r="D14" s="5">
        <v>0.17733169930201897</v>
      </c>
      <c r="E14" s="5">
        <v>0.14411534879404378</v>
      </c>
      <c r="F14" s="4">
        <f t="shared" si="1"/>
        <v>1.0244259113895686</v>
      </c>
      <c r="G14" s="5">
        <v>0.12087460646314302</v>
      </c>
      <c r="H14" s="4">
        <f t="shared" si="0"/>
        <v>1.1652784903279214</v>
      </c>
      <c r="I14" s="39">
        <v>0.3933590885701469</v>
      </c>
      <c r="J14" s="5">
        <v>0.39323388105267293</v>
      </c>
      <c r="K14" s="40">
        <v>0.25839050598366109</v>
      </c>
    </row>
    <row r="15" spans="1:14" x14ac:dyDescent="0.2">
      <c r="A15" s="16" t="s">
        <v>46</v>
      </c>
      <c r="B15" s="3">
        <v>33</v>
      </c>
      <c r="C15" s="4">
        <v>1.7583141504211897</v>
      </c>
      <c r="D15" s="5">
        <v>0.22025054089923046</v>
      </c>
      <c r="E15" s="5">
        <v>0.11418928237476431</v>
      </c>
      <c r="F15" s="4">
        <f t="shared" si="1"/>
        <v>1.5090391359696265</v>
      </c>
      <c r="G15" s="5">
        <v>0.2587501581714195</v>
      </c>
      <c r="H15" s="4">
        <f t="shared" si="0"/>
        <v>2.03580365325542</v>
      </c>
      <c r="I15" s="39">
        <v>0.39621365147558318</v>
      </c>
      <c r="J15" s="5">
        <v>0.46645184584189148</v>
      </c>
      <c r="K15" s="40">
        <v>0.53580121288434901</v>
      </c>
    </row>
    <row r="16" spans="1:14" x14ac:dyDescent="0.2">
      <c r="A16" s="16" t="s">
        <v>4</v>
      </c>
      <c r="B16" s="3">
        <v>207</v>
      </c>
      <c r="C16" s="4">
        <v>1.6036842461908958</v>
      </c>
      <c r="D16" s="5">
        <v>0.17901546266360635</v>
      </c>
      <c r="E16" s="5">
        <v>0.10665736084456975</v>
      </c>
      <c r="F16" s="4">
        <f t="shared" si="1"/>
        <v>1.4138574826439627</v>
      </c>
      <c r="G16" s="5">
        <v>0.12479633140498712</v>
      </c>
      <c r="H16" s="4">
        <f t="shared" si="0"/>
        <v>1.6154611016583886</v>
      </c>
      <c r="I16" s="39">
        <v>0.39161470677593785</v>
      </c>
      <c r="J16" s="5">
        <v>0.41589587580334841</v>
      </c>
      <c r="K16" s="40">
        <v>0.17372002238895062</v>
      </c>
    </row>
    <row r="17" spans="1:11" x14ac:dyDescent="0.2">
      <c r="A17" s="16" t="s">
        <v>47</v>
      </c>
      <c r="B17" s="3">
        <v>22</v>
      </c>
      <c r="C17" s="4">
        <v>1.0678313488846023</v>
      </c>
      <c r="D17" s="5">
        <v>3.42140613114212</v>
      </c>
      <c r="E17" s="5">
        <v>0.11044404866828902</v>
      </c>
      <c r="F17" s="4">
        <f t="shared" si="1"/>
        <v>0.29944335383331216</v>
      </c>
      <c r="G17" s="5">
        <v>0.21498572249579861</v>
      </c>
      <c r="H17" s="4">
        <f t="shared" si="0"/>
        <v>0.38144956393065038</v>
      </c>
      <c r="I17" s="39">
        <v>0.22248936230374461</v>
      </c>
      <c r="J17" s="5">
        <v>0.21121989497370791</v>
      </c>
      <c r="K17" s="40">
        <v>0.36550860201627805</v>
      </c>
    </row>
    <row r="18" spans="1:11" x14ac:dyDescent="0.2">
      <c r="A18" s="16" t="s">
        <v>48</v>
      </c>
      <c r="B18" s="3">
        <v>36</v>
      </c>
      <c r="C18" s="4">
        <v>0.70222151584500414</v>
      </c>
      <c r="D18" s="5">
        <v>6.8987437171875801</v>
      </c>
      <c r="E18" s="5">
        <v>6.9936182079705214E-2</v>
      </c>
      <c r="F18" s="4">
        <f t="shared" si="1"/>
        <v>0.11373743815976044</v>
      </c>
      <c r="G18" s="5">
        <v>0.13176276078603777</v>
      </c>
      <c r="H18" s="4">
        <f t="shared" si="0"/>
        <v>0.13099811091117206</v>
      </c>
      <c r="I18" s="39">
        <v>0.23360458661748751</v>
      </c>
      <c r="J18" s="5">
        <v>0.20832801893762021</v>
      </c>
      <c r="K18" s="40" t="s">
        <v>158</v>
      </c>
    </row>
    <row r="19" spans="1:11" x14ac:dyDescent="0.2">
      <c r="A19" s="16" t="s">
        <v>49</v>
      </c>
      <c r="B19" s="3">
        <v>39</v>
      </c>
      <c r="C19" s="4">
        <v>1.9353451644730137</v>
      </c>
      <c r="D19" s="5">
        <v>8.8898500589514179E-3</v>
      </c>
      <c r="E19" s="5">
        <v>0.18031606786436208</v>
      </c>
      <c r="F19" s="4">
        <f t="shared" si="1"/>
        <v>1.9225269323508425</v>
      </c>
      <c r="G19" s="5">
        <v>9.9525721719313801E-2</v>
      </c>
      <c r="H19" s="4">
        <f t="shared" si="0"/>
        <v>2.1350159340715482</v>
      </c>
      <c r="I19" s="39">
        <v>0.28502051284380603</v>
      </c>
      <c r="J19" s="5">
        <v>0.35603859242263897</v>
      </c>
      <c r="K19" s="40">
        <v>0.51629073485707477</v>
      </c>
    </row>
    <row r="20" spans="1:11" x14ac:dyDescent="0.2">
      <c r="A20" s="16" t="s">
        <v>50</v>
      </c>
      <c r="B20" s="3">
        <v>3</v>
      </c>
      <c r="C20" s="4">
        <v>1.2939155977692014</v>
      </c>
      <c r="D20" s="5">
        <v>2.1717070640858566E-2</v>
      </c>
      <c r="E20" s="5">
        <v>0.23981914487225955</v>
      </c>
      <c r="F20" s="4">
        <f t="shared" si="1"/>
        <v>1.2731783201316695</v>
      </c>
      <c r="G20" s="5">
        <v>4.3853624940115382E-2</v>
      </c>
      <c r="H20" s="4">
        <f t="shared" si="0"/>
        <v>1.3315726057654391</v>
      </c>
      <c r="I20" s="39">
        <v>0.30889249328179463</v>
      </c>
      <c r="J20" s="5">
        <v>0.25798751789477747</v>
      </c>
      <c r="K20" s="40">
        <v>0.49251769481192748</v>
      </c>
    </row>
    <row r="21" spans="1:11" x14ac:dyDescent="0.2">
      <c r="A21" s="16" t="s">
        <v>51</v>
      </c>
      <c r="B21" s="3">
        <v>4</v>
      </c>
      <c r="C21" s="4">
        <v>1.337617469511027</v>
      </c>
      <c r="D21" s="5">
        <v>0.26234210467481944</v>
      </c>
      <c r="E21" s="5">
        <v>0.1061358559383706</v>
      </c>
      <c r="F21" s="4">
        <f t="shared" si="1"/>
        <v>1.1177022073952132</v>
      </c>
      <c r="G21" s="5">
        <v>0.24081128804019603</v>
      </c>
      <c r="H21" s="4">
        <f t="shared" si="0"/>
        <v>1.4722323841063525</v>
      </c>
      <c r="I21" s="39">
        <v>0.29972644861372455</v>
      </c>
      <c r="J21" s="5">
        <v>0.35007532130240238</v>
      </c>
      <c r="K21" s="40">
        <v>0.97453424227109275</v>
      </c>
    </row>
    <row r="22" spans="1:11" x14ac:dyDescent="0.2">
      <c r="A22" s="16" t="s">
        <v>52</v>
      </c>
      <c r="B22" s="3">
        <v>57</v>
      </c>
      <c r="C22" s="4">
        <v>1.4710367476117181</v>
      </c>
      <c r="D22" s="5">
        <v>1.8202745324986946</v>
      </c>
      <c r="E22" s="5">
        <v>0.12689220783972929</v>
      </c>
      <c r="F22" s="4">
        <f t="shared" si="1"/>
        <v>0.62194870560784787</v>
      </c>
      <c r="G22" s="5">
        <v>0.11706082921384622</v>
      </c>
      <c r="H22" s="4">
        <f t="shared" si="0"/>
        <v>0.70440719608585889</v>
      </c>
      <c r="I22" s="39">
        <v>0.33842913306049738</v>
      </c>
      <c r="J22" s="5">
        <v>0.3217622652016181</v>
      </c>
      <c r="K22" s="40">
        <v>1.1324935530133851</v>
      </c>
    </row>
    <row r="23" spans="1:11" x14ac:dyDescent="0.2">
      <c r="A23" s="16" t="s">
        <v>5</v>
      </c>
      <c r="B23" s="3">
        <v>59</v>
      </c>
      <c r="C23" s="4">
        <v>1.7561308488950649</v>
      </c>
      <c r="D23" s="5">
        <v>0.32560316510505549</v>
      </c>
      <c r="E23" s="5">
        <v>8.8078793758539983E-2</v>
      </c>
      <c r="F23" s="4">
        <f t="shared" si="1"/>
        <v>1.4114511319335559</v>
      </c>
      <c r="G23" s="5">
        <v>0.1132549806421885</v>
      </c>
      <c r="H23" s="4">
        <f t="shared" si="0"/>
        <v>1.5917215221076078</v>
      </c>
      <c r="I23" s="39">
        <v>0.38003641467227489</v>
      </c>
      <c r="J23" s="5">
        <v>0.38498812228690016</v>
      </c>
      <c r="K23" s="40">
        <v>0.32352311159676445</v>
      </c>
    </row>
    <row r="24" spans="1:11" x14ac:dyDescent="0.2">
      <c r="A24" s="16" t="s">
        <v>53</v>
      </c>
      <c r="B24" s="3">
        <v>87</v>
      </c>
      <c r="C24" s="4">
        <v>1.4658819227867501</v>
      </c>
      <c r="D24" s="5">
        <v>0.17054158545985798</v>
      </c>
      <c r="E24" s="5">
        <v>0.11199551188746873</v>
      </c>
      <c r="F24" s="4">
        <f t="shared" si="1"/>
        <v>1.2996487978872346</v>
      </c>
      <c r="G24" s="5">
        <v>0.1752548753878527</v>
      </c>
      <c r="H24" s="4">
        <f t="shared" si="0"/>
        <v>1.5758187094448362</v>
      </c>
      <c r="I24" s="39">
        <v>0.4266580141333316</v>
      </c>
      <c r="J24" s="5">
        <v>0.44152935646330443</v>
      </c>
      <c r="K24" s="40">
        <v>0.20030726019209147</v>
      </c>
    </row>
    <row r="25" spans="1:11" x14ac:dyDescent="0.2">
      <c r="A25" s="16" t="s">
        <v>6</v>
      </c>
      <c r="B25" s="3">
        <v>11</v>
      </c>
      <c r="C25" s="4">
        <v>1.6894663061329251</v>
      </c>
      <c r="D25" s="5">
        <v>0.15225699674434975</v>
      </c>
      <c r="E25" s="5">
        <v>9.0792031372893808E-2</v>
      </c>
      <c r="F25" s="4">
        <f t="shared" si="1"/>
        <v>1.5163142192725332</v>
      </c>
      <c r="G25" s="5">
        <v>0.12390108072863348</v>
      </c>
      <c r="H25" s="4">
        <f t="shared" si="0"/>
        <v>1.7307568653704317</v>
      </c>
      <c r="I25" s="39">
        <v>0.4002040831636054</v>
      </c>
      <c r="J25" s="5">
        <v>0.37793483125418104</v>
      </c>
      <c r="K25" s="40">
        <v>0.82235403424610687</v>
      </c>
    </row>
    <row r="26" spans="1:11" x14ac:dyDescent="0.2">
      <c r="A26" s="16" t="s">
        <v>7</v>
      </c>
      <c r="B26" s="3">
        <v>281</v>
      </c>
      <c r="C26" s="4">
        <v>1.4828197509143171</v>
      </c>
      <c r="D26" s="5">
        <v>0.58541880959597203</v>
      </c>
      <c r="E26" s="5">
        <v>0.10749973830449916</v>
      </c>
      <c r="F26" s="4">
        <f t="shared" si="1"/>
        <v>1.0304056250854354</v>
      </c>
      <c r="G26" s="5">
        <v>0.1177156569151989</v>
      </c>
      <c r="H26" s="4">
        <f t="shared" si="0"/>
        <v>1.1678838383131067</v>
      </c>
      <c r="I26" s="39">
        <v>0.36651078274966059</v>
      </c>
      <c r="J26" s="5">
        <v>0.36078597360894671</v>
      </c>
      <c r="K26" s="40">
        <v>0.62613584057222849</v>
      </c>
    </row>
    <row r="27" spans="1:11" x14ac:dyDescent="0.2">
      <c r="A27" s="16" t="s">
        <v>8</v>
      </c>
      <c r="B27" s="3">
        <v>5</v>
      </c>
      <c r="C27" s="4">
        <v>1.8595586537538857</v>
      </c>
      <c r="D27" s="5">
        <v>0.29915248928306143</v>
      </c>
      <c r="E27" s="5">
        <v>0.17722165443724719</v>
      </c>
      <c r="F27" s="4">
        <f t="shared" si="1"/>
        <v>1.5187951429585751</v>
      </c>
      <c r="G27" s="5">
        <v>9.4960252400699899E-2</v>
      </c>
      <c r="H27" s="4">
        <f t="shared" si="0"/>
        <v>1.6781529728250244</v>
      </c>
      <c r="I27" s="39">
        <v>0.34926924872646686</v>
      </c>
      <c r="J27" s="5">
        <v>0.39372147592052131</v>
      </c>
      <c r="K27" s="40">
        <v>0.5912784147431549</v>
      </c>
    </row>
    <row r="28" spans="1:11" x14ac:dyDescent="0.2">
      <c r="A28" s="16" t="s">
        <v>9</v>
      </c>
      <c r="B28" s="3">
        <v>242</v>
      </c>
      <c r="C28" s="4">
        <v>1.3860577824081712</v>
      </c>
      <c r="D28" s="5">
        <v>0.31571305430754887</v>
      </c>
      <c r="E28" s="5">
        <v>0.11071235138553644</v>
      </c>
      <c r="F28" s="4">
        <f t="shared" si="1"/>
        <v>1.1206943946887662</v>
      </c>
      <c r="G28" s="5">
        <v>0.11059154843933887</v>
      </c>
      <c r="H28" s="4">
        <f t="shared" si="0"/>
        <v>1.2600446878172378</v>
      </c>
      <c r="I28" s="39">
        <v>0.36465734368706032</v>
      </c>
      <c r="J28" s="5">
        <v>0.36689649402243457</v>
      </c>
      <c r="K28" s="40">
        <v>0.61594984855149471</v>
      </c>
    </row>
    <row r="29" spans="1:11" x14ac:dyDescent="0.2">
      <c r="A29" s="16" t="s">
        <v>54</v>
      </c>
      <c r="B29" s="3">
        <v>29</v>
      </c>
      <c r="C29" s="4">
        <v>1.2660926005110851</v>
      </c>
      <c r="D29" s="5">
        <v>0.2408170447590893</v>
      </c>
      <c r="E29" s="5">
        <v>0.20767070097184015</v>
      </c>
      <c r="F29" s="4">
        <f t="shared" si="1"/>
        <v>1.0724029234067236</v>
      </c>
      <c r="G29" s="5">
        <v>0.20098633678327255</v>
      </c>
      <c r="H29" s="4">
        <f t="shared" si="0"/>
        <v>1.3421584295434519</v>
      </c>
      <c r="I29" s="39">
        <v>0.29338103112936104</v>
      </c>
      <c r="J29" s="5">
        <v>0.30132628201212103</v>
      </c>
      <c r="K29" s="40">
        <v>0.60672732481794445</v>
      </c>
    </row>
    <row r="30" spans="1:11" x14ac:dyDescent="0.2">
      <c r="A30" s="16" t="s">
        <v>55</v>
      </c>
      <c r="B30" s="3">
        <v>112</v>
      </c>
      <c r="C30" s="4">
        <v>1.5008521140857531</v>
      </c>
      <c r="D30" s="5">
        <v>0.16051963187532817</v>
      </c>
      <c r="E30" s="5">
        <v>6.051419669244025E-2</v>
      </c>
      <c r="F30" s="4">
        <f t="shared" si="1"/>
        <v>1.339580399624416</v>
      </c>
      <c r="G30" s="5">
        <v>9.2846638880382429E-2</v>
      </c>
      <c r="H30" s="4">
        <f t="shared" si="0"/>
        <v>1.4766857039157004</v>
      </c>
      <c r="I30" s="39">
        <v>0.45884687336285795</v>
      </c>
      <c r="J30" s="5">
        <v>0.48635581978152159</v>
      </c>
      <c r="K30" s="40">
        <v>0.38367932041465735</v>
      </c>
    </row>
    <row r="31" spans="1:11" x14ac:dyDescent="0.2">
      <c r="A31" s="16" t="s">
        <v>10</v>
      </c>
      <c r="B31" s="3">
        <v>51</v>
      </c>
      <c r="C31" s="4">
        <v>1.8044824392971954</v>
      </c>
      <c r="D31" s="5">
        <v>0.18720705505268906</v>
      </c>
      <c r="E31" s="5">
        <v>7.5518036724635806E-2</v>
      </c>
      <c r="F31" s="4">
        <f t="shared" si="1"/>
        <v>1.5823167895483643</v>
      </c>
      <c r="G31" s="5">
        <v>0.10761135364297818</v>
      </c>
      <c r="H31" s="4">
        <f t="shared" si="0"/>
        <v>1.7731251915942909</v>
      </c>
      <c r="I31" s="39">
        <v>0.43828766963537386</v>
      </c>
      <c r="J31" s="5">
        <v>0.51637715973675957</v>
      </c>
      <c r="K31" s="40">
        <v>0.65079267401060092</v>
      </c>
    </row>
    <row r="32" spans="1:11" x14ac:dyDescent="0.2">
      <c r="A32" s="16" t="s">
        <v>56</v>
      </c>
      <c r="B32" s="3">
        <v>147</v>
      </c>
      <c r="C32" s="4">
        <v>1.2745124047089524</v>
      </c>
      <c r="D32" s="5">
        <v>0.45252159070267611</v>
      </c>
      <c r="E32" s="5">
        <v>0.10454587694492765</v>
      </c>
      <c r="F32" s="4">
        <f t="shared" si="1"/>
        <v>0.951560986322876</v>
      </c>
      <c r="G32" s="5">
        <v>0.22208281344007852</v>
      </c>
      <c r="H32" s="4">
        <f t="shared" si="0"/>
        <v>1.2232163047211184</v>
      </c>
      <c r="I32" s="39">
        <v>0.35643164407314976</v>
      </c>
      <c r="J32" s="5">
        <v>0.36517038334911678</v>
      </c>
      <c r="K32" s="40">
        <v>0.52649601165353843</v>
      </c>
    </row>
    <row r="33" spans="1:11" x14ac:dyDescent="0.2">
      <c r="A33" s="16" t="s">
        <v>57</v>
      </c>
      <c r="B33" s="3">
        <v>7</v>
      </c>
      <c r="C33" s="4">
        <v>0.83043072231459247</v>
      </c>
      <c r="D33" s="5">
        <v>0.6715300335441301</v>
      </c>
      <c r="E33" s="5">
        <v>0.17616776362123757</v>
      </c>
      <c r="F33" s="4">
        <f t="shared" si="1"/>
        <v>0.55227751745029385</v>
      </c>
      <c r="G33" s="5">
        <v>0.19441550213746733</v>
      </c>
      <c r="H33" s="4">
        <f t="shared" si="0"/>
        <v>0.68556125262546475</v>
      </c>
      <c r="I33" s="39">
        <v>0.32472483977802591</v>
      </c>
      <c r="J33" s="5">
        <v>0.3150097632370516</v>
      </c>
      <c r="K33" s="40">
        <v>0.39384482630998602</v>
      </c>
    </row>
    <row r="34" spans="1:11" x14ac:dyDescent="0.2">
      <c r="A34" s="16" t="s">
        <v>58</v>
      </c>
      <c r="B34" s="3">
        <v>125</v>
      </c>
      <c r="C34" s="4">
        <v>1.7023958668892771</v>
      </c>
      <c r="D34" s="5">
        <v>6.5996898047820343E-2</v>
      </c>
      <c r="E34" s="5">
        <v>5.4491086190373635E-2</v>
      </c>
      <c r="F34" s="4">
        <f t="shared" si="1"/>
        <v>1.622105422257613</v>
      </c>
      <c r="G34" s="5">
        <v>9.5910246336719227E-2</v>
      </c>
      <c r="H34" s="4">
        <f t="shared" si="0"/>
        <v>1.7941862693222712</v>
      </c>
      <c r="I34" s="39">
        <v>0.41525017350313742</v>
      </c>
      <c r="J34" s="5">
        <v>0.4758115060805671</v>
      </c>
      <c r="K34" s="40">
        <v>0.68035693744860837</v>
      </c>
    </row>
    <row r="35" spans="1:11" x14ac:dyDescent="0.2">
      <c r="A35" s="16" t="s">
        <v>59</v>
      </c>
      <c r="B35" s="3">
        <v>246</v>
      </c>
      <c r="C35" s="4">
        <v>1.3609467998056033</v>
      </c>
      <c r="D35" s="5">
        <v>9.6823518100033257E-2</v>
      </c>
      <c r="E35" s="5">
        <v>0.12325563439039004</v>
      </c>
      <c r="F35" s="4">
        <f t="shared" si="1"/>
        <v>1.2688088941121873</v>
      </c>
      <c r="G35" s="5">
        <v>0.11307448152854137</v>
      </c>
      <c r="H35" s="4">
        <f t="shared" si="0"/>
        <v>1.4305698366858048</v>
      </c>
      <c r="I35" s="39">
        <v>0.34035778049663379</v>
      </c>
      <c r="J35" s="5">
        <v>0.36827223596091258</v>
      </c>
      <c r="K35" s="40">
        <v>0.17741078131583413</v>
      </c>
    </row>
    <row r="36" spans="1:11" x14ac:dyDescent="0.2">
      <c r="A36" s="16" t="s">
        <v>60</v>
      </c>
      <c r="B36" s="3">
        <v>45</v>
      </c>
      <c r="C36" s="4">
        <v>1.5221248345190372</v>
      </c>
      <c r="D36" s="5">
        <v>0.45787967935974605</v>
      </c>
      <c r="E36" s="5">
        <v>9.1869770836402451E-2</v>
      </c>
      <c r="F36" s="4">
        <f t="shared" si="1"/>
        <v>1.1330309488469905</v>
      </c>
      <c r="G36" s="5">
        <v>0.19301345774602463</v>
      </c>
      <c r="H36" s="4">
        <f t="shared" si="0"/>
        <v>1.4040270680132385</v>
      </c>
      <c r="I36" s="39">
        <v>0.4121418455978258</v>
      </c>
      <c r="J36" s="5">
        <v>0.50182790547541412</v>
      </c>
      <c r="K36" s="40">
        <v>0.53449682635815643</v>
      </c>
    </row>
    <row r="37" spans="1:11" x14ac:dyDescent="0.2">
      <c r="A37" s="16" t="s">
        <v>11</v>
      </c>
      <c r="B37" s="3">
        <v>326</v>
      </c>
      <c r="C37" s="4">
        <v>1.3255747088677978</v>
      </c>
      <c r="D37" s="5">
        <v>0.21495904055321857</v>
      </c>
      <c r="E37" s="5">
        <v>8.9910847395465787E-2</v>
      </c>
      <c r="F37" s="4">
        <f t="shared" si="1"/>
        <v>1.1415369441628271</v>
      </c>
      <c r="G37" s="5">
        <v>0.1533818541811931</v>
      </c>
      <c r="H37" s="4">
        <f t="shared" si="0"/>
        <v>1.3483492526123326</v>
      </c>
      <c r="I37" s="39">
        <v>0.38574319550549091</v>
      </c>
      <c r="J37" s="5">
        <v>0.40026247207449167</v>
      </c>
      <c r="K37" s="40">
        <v>0.49907003516745785</v>
      </c>
    </row>
    <row r="38" spans="1:11" x14ac:dyDescent="0.2">
      <c r="A38" s="16" t="s">
        <v>61</v>
      </c>
      <c r="B38" s="3">
        <v>22</v>
      </c>
      <c r="C38" s="4">
        <v>1.7175547125977211</v>
      </c>
      <c r="D38" s="5">
        <v>0.25608032190602925</v>
      </c>
      <c r="E38" s="5">
        <v>7.3191435178506736E-2</v>
      </c>
      <c r="F38" s="4">
        <f t="shared" si="1"/>
        <v>1.4408287877616193</v>
      </c>
      <c r="G38" s="5">
        <v>0.16864025642053726</v>
      </c>
      <c r="H38" s="4">
        <f t="shared" si="0"/>
        <v>1.7330990571639369</v>
      </c>
      <c r="I38" s="39">
        <v>0.46063113186319132</v>
      </c>
      <c r="J38" s="5">
        <v>0.51727591802881301</v>
      </c>
      <c r="K38" s="40">
        <v>0.35119082798526169</v>
      </c>
    </row>
    <row r="39" spans="1:11" x14ac:dyDescent="0.2">
      <c r="A39" s="16" t="s">
        <v>62</v>
      </c>
      <c r="B39" s="3">
        <v>397</v>
      </c>
      <c r="C39" s="4">
        <v>1.6431673149407724</v>
      </c>
      <c r="D39" s="5">
        <v>0.17929285940794759</v>
      </c>
      <c r="E39" s="5">
        <v>7.1993684045603676E-2</v>
      </c>
      <c r="F39" s="4">
        <f t="shared" si="1"/>
        <v>1.4484013061309537</v>
      </c>
      <c r="G39" s="5">
        <v>0.10443048329965199</v>
      </c>
      <c r="H39" s="4">
        <f t="shared" si="0"/>
        <v>1.6172963450871674</v>
      </c>
      <c r="I39" s="39">
        <v>0.41368092619194713</v>
      </c>
      <c r="J39" s="5">
        <v>0.44530294385466213</v>
      </c>
      <c r="K39" s="40">
        <v>0.42923480938315606</v>
      </c>
    </row>
    <row r="40" spans="1:11" x14ac:dyDescent="0.2">
      <c r="A40" s="16" t="s">
        <v>63</v>
      </c>
      <c r="B40" s="3">
        <v>131</v>
      </c>
      <c r="C40" s="4">
        <v>1.1987050220937392</v>
      </c>
      <c r="D40" s="5">
        <v>2.4342813131945538</v>
      </c>
      <c r="E40" s="5">
        <v>0.1358992691420029</v>
      </c>
      <c r="F40" s="4">
        <f t="shared" si="1"/>
        <v>0.42421359739233672</v>
      </c>
      <c r="G40" s="5">
        <v>0.23985258224084885</v>
      </c>
      <c r="H40" s="4">
        <f t="shared" si="0"/>
        <v>0.55806753727175928</v>
      </c>
      <c r="I40" s="39">
        <v>0.36584979367789328</v>
      </c>
      <c r="J40" s="5">
        <v>0.38644909758815471</v>
      </c>
      <c r="K40" s="40">
        <v>0.2663309949221207</v>
      </c>
    </row>
    <row r="41" spans="1:11" x14ac:dyDescent="0.2">
      <c r="A41" s="16" t="s">
        <v>12</v>
      </c>
      <c r="B41" s="3">
        <v>89</v>
      </c>
      <c r="C41" s="4">
        <v>1.6829859632573272</v>
      </c>
      <c r="D41" s="5">
        <v>6.9653396576071919E-2</v>
      </c>
      <c r="E41" s="5">
        <v>9.2686949753812711E-2</v>
      </c>
      <c r="F41" s="4">
        <f t="shared" si="1"/>
        <v>1.5994315815716968</v>
      </c>
      <c r="G41" s="5">
        <v>8.6696690366035278E-2</v>
      </c>
      <c r="H41" s="4">
        <f t="shared" si="0"/>
        <v>1.751260030156597</v>
      </c>
      <c r="I41" s="39">
        <v>0.44648274769877877</v>
      </c>
      <c r="J41" s="5">
        <v>0.55576844153522353</v>
      </c>
      <c r="K41" s="40">
        <v>0.32665490279970394</v>
      </c>
    </row>
    <row r="42" spans="1:11" x14ac:dyDescent="0.2">
      <c r="A42" s="16" t="s">
        <v>64</v>
      </c>
      <c r="B42" s="3">
        <v>103</v>
      </c>
      <c r="C42" s="4">
        <v>1.1674297977903243</v>
      </c>
      <c r="D42" s="5">
        <v>0.60225731043271813</v>
      </c>
      <c r="E42" s="5">
        <v>9.2335836676661398E-2</v>
      </c>
      <c r="F42" s="4">
        <f t="shared" si="1"/>
        <v>0.80418505262653583</v>
      </c>
      <c r="G42" s="5">
        <v>7.6716269271340135E-2</v>
      </c>
      <c r="H42" s="4">
        <f t="shared" si="0"/>
        <v>0.87100533223072085</v>
      </c>
      <c r="I42" s="39">
        <v>0.39434005266026012</v>
      </c>
      <c r="J42" s="5">
        <v>0.38142580141338395</v>
      </c>
      <c r="K42" s="40">
        <v>0.30950846881504923</v>
      </c>
    </row>
    <row r="43" spans="1:11" x14ac:dyDescent="0.2">
      <c r="A43" s="16" t="s">
        <v>65</v>
      </c>
      <c r="B43" s="3">
        <v>47</v>
      </c>
      <c r="C43" s="4">
        <v>1.4602513283165039</v>
      </c>
      <c r="D43" s="5">
        <v>0.67419016726674275</v>
      </c>
      <c r="E43" s="5">
        <v>6.3244444514355097E-2</v>
      </c>
      <c r="F43" s="4">
        <f t="shared" si="1"/>
        <v>0.96985254245177543</v>
      </c>
      <c r="G43" s="5">
        <v>0.1107514278731361</v>
      </c>
      <c r="H43" s="4">
        <f t="shared" ref="H43:H74" si="2">F43/(1-G43)</f>
        <v>1.0906427885873651</v>
      </c>
      <c r="I43" s="39">
        <v>0.37190892770718931</v>
      </c>
      <c r="J43" s="5">
        <v>0.36886595669320893</v>
      </c>
      <c r="K43" s="40">
        <v>1.5502419347588352</v>
      </c>
    </row>
    <row r="44" spans="1:11" x14ac:dyDescent="0.2">
      <c r="A44" s="16" t="s">
        <v>66</v>
      </c>
      <c r="B44" s="3">
        <v>40</v>
      </c>
      <c r="C44" s="4">
        <v>1.1291410035544873</v>
      </c>
      <c r="D44" s="5">
        <v>1.2190312485179842</v>
      </c>
      <c r="E44" s="5">
        <v>0.17960766598081163</v>
      </c>
      <c r="F44" s="4">
        <f t="shared" si="1"/>
        <v>0.58985356119486798</v>
      </c>
      <c r="G44" s="5">
        <v>0.18537507587550953</v>
      </c>
      <c r="H44" s="4">
        <f t="shared" si="2"/>
        <v>0.72407993387730785</v>
      </c>
      <c r="I44" s="39">
        <v>0.41304679731740884</v>
      </c>
      <c r="J44" s="5">
        <v>0.45686839294570059</v>
      </c>
      <c r="K44" s="40">
        <v>0.55930110066564853</v>
      </c>
    </row>
    <row r="45" spans="1:11" x14ac:dyDescent="0.2">
      <c r="A45" s="16" t="s">
        <v>13</v>
      </c>
      <c r="B45" s="3">
        <v>166</v>
      </c>
      <c r="C45" s="4">
        <v>1.1251293974773229</v>
      </c>
      <c r="D45" s="5">
        <v>0.23480339922859575</v>
      </c>
      <c r="E45" s="5">
        <v>0.1548836905247474</v>
      </c>
      <c r="F45" s="4">
        <f t="shared" si="1"/>
        <v>0.95665926243489663</v>
      </c>
      <c r="G45" s="5">
        <v>0.1120991754166398</v>
      </c>
      <c r="H45" s="4">
        <f t="shared" si="2"/>
        <v>1.0774393219916207</v>
      </c>
      <c r="I45" s="39">
        <v>0.35173947806874889</v>
      </c>
      <c r="J45" s="5">
        <v>0.34975222878706114</v>
      </c>
      <c r="K45" s="40">
        <v>0.45224299804101237</v>
      </c>
    </row>
    <row r="46" spans="1:11" x14ac:dyDescent="0.2">
      <c r="A46" s="16" t="s">
        <v>67</v>
      </c>
      <c r="B46" s="3">
        <v>3</v>
      </c>
      <c r="C46" s="4">
        <v>1.0678053963700826</v>
      </c>
      <c r="D46" s="5">
        <v>7.8779687198300835E-2</v>
      </c>
      <c r="E46" s="5">
        <v>0.10883190883190884</v>
      </c>
      <c r="F46" s="4">
        <f t="shared" si="1"/>
        <v>1.0082341199271938</v>
      </c>
      <c r="G46" s="5">
        <v>0.10454089851440844</v>
      </c>
      <c r="H46" s="4">
        <f t="shared" si="2"/>
        <v>1.1259410041781979</v>
      </c>
      <c r="I46" s="39">
        <v>0.48977260088371199</v>
      </c>
      <c r="J46" s="5">
        <v>0.36511713881790958</v>
      </c>
      <c r="K46" s="40">
        <v>2.5610738105290118</v>
      </c>
    </row>
    <row r="47" spans="1:11" x14ac:dyDescent="0.2">
      <c r="A47" s="16" t="s">
        <v>14</v>
      </c>
      <c r="B47" s="3">
        <v>86</v>
      </c>
      <c r="C47" s="4">
        <v>1.3061523737489649</v>
      </c>
      <c r="D47" s="5">
        <v>0.17328227878546212</v>
      </c>
      <c r="E47" s="5">
        <v>9.8545706069182282E-2</v>
      </c>
      <c r="F47" s="4">
        <f t="shared" si="1"/>
        <v>1.1559262258558318</v>
      </c>
      <c r="G47" s="5">
        <v>0.22136223386696777</v>
      </c>
      <c r="H47" s="4">
        <f t="shared" si="2"/>
        <v>1.48454939656541</v>
      </c>
      <c r="I47" s="39">
        <v>0.36727164769127113</v>
      </c>
      <c r="J47" s="5">
        <v>0.3742639335339551</v>
      </c>
      <c r="K47" s="40">
        <v>0.31901987612252308</v>
      </c>
    </row>
    <row r="48" spans="1:11" x14ac:dyDescent="0.2">
      <c r="A48" s="16" t="s">
        <v>68</v>
      </c>
      <c r="B48" s="3">
        <v>32</v>
      </c>
      <c r="C48" s="4">
        <v>1.1346470742234027</v>
      </c>
      <c r="D48" s="5">
        <v>0.7554032696643278</v>
      </c>
      <c r="E48" s="5">
        <v>0.15568406874639071</v>
      </c>
      <c r="F48" s="4">
        <f t="shared" si="1"/>
        <v>0.72429561652723984</v>
      </c>
      <c r="G48" s="5">
        <v>2.599505761989054E-2</v>
      </c>
      <c r="H48" s="4">
        <f t="shared" si="2"/>
        <v>0.7436262230429016</v>
      </c>
      <c r="I48" s="39">
        <v>0.31494658064623809</v>
      </c>
      <c r="J48" s="5">
        <v>0.295451306243185</v>
      </c>
      <c r="K48" s="40">
        <v>0.3017463788286564</v>
      </c>
    </row>
    <row r="49" spans="1:11" x14ac:dyDescent="0.2">
      <c r="A49" s="16" t="s">
        <v>69</v>
      </c>
      <c r="B49" s="3">
        <v>136</v>
      </c>
      <c r="C49" s="4">
        <v>1.3396953211614742</v>
      </c>
      <c r="D49" s="5">
        <v>6.4002136327864889E-2</v>
      </c>
      <c r="E49" s="5">
        <v>0.10987966766708536</v>
      </c>
      <c r="F49" s="4">
        <f t="shared" si="1"/>
        <v>1.2783332757225438</v>
      </c>
      <c r="G49" s="5">
        <v>0.11459025222754174</v>
      </c>
      <c r="H49" s="4">
        <f t="shared" si="2"/>
        <v>1.4437759228861156</v>
      </c>
      <c r="I49" s="39">
        <v>0.36773865728768773</v>
      </c>
      <c r="J49" s="5">
        <v>0.38735858711740856</v>
      </c>
      <c r="K49" s="40">
        <v>0.75953507163975797</v>
      </c>
    </row>
    <row r="50" spans="1:11" x14ac:dyDescent="0.2">
      <c r="A50" s="16" t="s">
        <v>70</v>
      </c>
      <c r="B50" s="3">
        <v>57</v>
      </c>
      <c r="C50" s="4">
        <v>1.2730521550757676</v>
      </c>
      <c r="D50" s="5">
        <v>0.53673042428118123</v>
      </c>
      <c r="E50" s="5">
        <v>0.19408634620134566</v>
      </c>
      <c r="F50" s="4">
        <f t="shared" si="1"/>
        <v>0.90767112432551134</v>
      </c>
      <c r="G50" s="5">
        <v>0.21718126808236174</v>
      </c>
      <c r="H50" s="4">
        <f t="shared" si="2"/>
        <v>1.1594908084302318</v>
      </c>
      <c r="I50" s="39">
        <v>0.35598371782559368</v>
      </c>
      <c r="J50" s="5">
        <v>0.38173416351085465</v>
      </c>
      <c r="K50" s="40">
        <v>0.34908918465158312</v>
      </c>
    </row>
    <row r="51" spans="1:11" x14ac:dyDescent="0.2">
      <c r="A51" s="16" t="s">
        <v>71</v>
      </c>
      <c r="B51" s="3">
        <v>51</v>
      </c>
      <c r="C51" s="4">
        <v>1.7148146076665496</v>
      </c>
      <c r="D51" s="5">
        <v>8.58740778186807E-2</v>
      </c>
      <c r="E51" s="5">
        <v>7.9302549329015926E-2</v>
      </c>
      <c r="F51" s="4">
        <f t="shared" si="1"/>
        <v>1.6110537888417427</v>
      </c>
      <c r="G51" s="5">
        <v>9.8346089608795678E-2</v>
      </c>
      <c r="H51" s="4">
        <f t="shared" si="2"/>
        <v>1.7867762456026481</v>
      </c>
      <c r="I51" s="39">
        <v>0.42687595144274959</v>
      </c>
      <c r="J51" s="5">
        <v>0.46815055279213991</v>
      </c>
      <c r="K51" s="40">
        <v>0.71193033192783761</v>
      </c>
    </row>
    <row r="52" spans="1:11" x14ac:dyDescent="0.2">
      <c r="A52" s="16" t="s">
        <v>15</v>
      </c>
      <c r="B52" s="3">
        <v>1</v>
      </c>
      <c r="C52" s="4">
        <v>0.89014313280560053</v>
      </c>
      <c r="D52" s="5">
        <v>0.30992776751217876</v>
      </c>
      <c r="E52" s="5">
        <v>0</v>
      </c>
      <c r="F52" s="4">
        <f t="shared" si="1"/>
        <v>0.72225741228633111</v>
      </c>
      <c r="G52" s="5">
        <v>7.4890997691715824E-2</v>
      </c>
      <c r="H52" s="4">
        <f t="shared" si="2"/>
        <v>0.78072682298430962</v>
      </c>
      <c r="I52" s="39">
        <v>0.44354838709677424</v>
      </c>
      <c r="J52" s="5">
        <v>0.48193111540966105</v>
      </c>
      <c r="K52" s="40" t="s">
        <v>158</v>
      </c>
    </row>
    <row r="53" spans="1:11" x14ac:dyDescent="0.2">
      <c r="A53" s="16" t="s">
        <v>72</v>
      </c>
      <c r="B53" s="3">
        <v>21</v>
      </c>
      <c r="C53" s="4">
        <v>1.5354154240076168</v>
      </c>
      <c r="D53" s="5">
        <v>0.14300217711598365</v>
      </c>
      <c r="E53" s="5">
        <v>0.17211675509546234</v>
      </c>
      <c r="F53" s="4">
        <f t="shared" si="1"/>
        <v>1.3866905936039062</v>
      </c>
      <c r="G53" s="5">
        <v>5.5346489222955014E-2</v>
      </c>
      <c r="H53" s="4">
        <f t="shared" si="2"/>
        <v>1.4679356798909837</v>
      </c>
      <c r="I53" s="39">
        <v>0.3951156485144422</v>
      </c>
      <c r="J53" s="5">
        <v>0.4054216971476744</v>
      </c>
      <c r="K53" s="40">
        <v>0.53164156360824455</v>
      </c>
    </row>
    <row r="54" spans="1:11" x14ac:dyDescent="0.2">
      <c r="A54" s="16" t="s">
        <v>16</v>
      </c>
      <c r="B54" s="3">
        <v>29</v>
      </c>
      <c r="C54" s="4">
        <v>1.36474464427137</v>
      </c>
      <c r="D54" s="5">
        <v>0.30006425899070993</v>
      </c>
      <c r="E54" s="5">
        <v>0.1455503518573612</v>
      </c>
      <c r="F54" s="4">
        <f t="shared" si="1"/>
        <v>1.1140334320599175</v>
      </c>
      <c r="G54" s="5">
        <v>0.12077734582164763</v>
      </c>
      <c r="H54" s="4">
        <f t="shared" si="2"/>
        <v>1.2670663418028048</v>
      </c>
      <c r="I54" s="39">
        <v>0.36780804320804161</v>
      </c>
      <c r="J54" s="5">
        <v>0.37777196432466237</v>
      </c>
      <c r="K54" s="40">
        <v>1.3041081160074925</v>
      </c>
    </row>
    <row r="55" spans="1:11" x14ac:dyDescent="0.2">
      <c r="A55" s="16" t="s">
        <v>17</v>
      </c>
      <c r="B55" s="3">
        <v>63</v>
      </c>
      <c r="C55" s="4">
        <v>1.2359915176178613</v>
      </c>
      <c r="D55" s="5">
        <v>9.6710804197452635E-2</v>
      </c>
      <c r="E55" s="5">
        <v>0.13880119436648722</v>
      </c>
      <c r="F55" s="4">
        <f t="shared" si="1"/>
        <v>1.1524040740467498</v>
      </c>
      <c r="G55" s="5">
        <v>0.13342286224666985</v>
      </c>
      <c r="H55" s="4">
        <f t="shared" si="2"/>
        <v>1.3298343838546776</v>
      </c>
      <c r="I55" s="39">
        <v>0.36397075426277553</v>
      </c>
      <c r="J55" s="5">
        <v>0.40538770137695229</v>
      </c>
      <c r="K55" s="40">
        <v>0.27115456132976939</v>
      </c>
    </row>
    <row r="56" spans="1:11" x14ac:dyDescent="0.2">
      <c r="A56" s="16" t="s">
        <v>18</v>
      </c>
      <c r="B56" s="3">
        <v>2</v>
      </c>
      <c r="C56" s="4">
        <v>0.86712649649083939</v>
      </c>
      <c r="D56" s="5">
        <v>2.0735419456958479E-3</v>
      </c>
      <c r="E56" s="5">
        <v>0</v>
      </c>
      <c r="F56" s="4">
        <f t="shared" si="1"/>
        <v>0.86578007301797655</v>
      </c>
      <c r="G56" s="5">
        <v>1.6573451129582757E-2</v>
      </c>
      <c r="H56" s="4">
        <f t="shared" si="2"/>
        <v>0.88037085638213475</v>
      </c>
      <c r="I56" s="39">
        <v>0.5451321727917473</v>
      </c>
      <c r="J56" s="5">
        <v>0.5755946529321313</v>
      </c>
      <c r="K56" s="40">
        <v>0.96617111300848491</v>
      </c>
    </row>
    <row r="57" spans="1:11" x14ac:dyDescent="0.2">
      <c r="A57" s="16" t="s">
        <v>73</v>
      </c>
      <c r="B57" s="3">
        <v>6</v>
      </c>
      <c r="C57" s="4">
        <v>1.6589879974872854</v>
      </c>
      <c r="D57" s="5">
        <v>0.5537816488749352</v>
      </c>
      <c r="E57" s="5">
        <v>9.712903483678266E-2</v>
      </c>
      <c r="F57" s="4">
        <f t="shared" si="1"/>
        <v>1.1721511500381865</v>
      </c>
      <c r="G57" s="5">
        <v>8.3972361674882354E-2</v>
      </c>
      <c r="H57" s="4">
        <f t="shared" si="2"/>
        <v>1.2796023842483288</v>
      </c>
      <c r="I57" s="39">
        <v>0.55244537182861497</v>
      </c>
      <c r="J57" s="5">
        <v>0.71422250323384651</v>
      </c>
      <c r="K57" s="40">
        <v>0.28409554565593126</v>
      </c>
    </row>
    <row r="58" spans="1:11" x14ac:dyDescent="0.2">
      <c r="A58" s="16" t="s">
        <v>19</v>
      </c>
      <c r="B58" s="3">
        <v>4</v>
      </c>
      <c r="C58" s="4">
        <v>2.2697674504538776</v>
      </c>
      <c r="D58" s="5">
        <v>1.3080144996733358</v>
      </c>
      <c r="E58" s="5">
        <v>5.9029120966204635E-2</v>
      </c>
      <c r="F58" s="4">
        <f t="shared" si="1"/>
        <v>1.1457622365321882</v>
      </c>
      <c r="G58" s="5">
        <v>0.13459588378032744</v>
      </c>
      <c r="H58" s="4">
        <f t="shared" si="2"/>
        <v>1.3239620832140231</v>
      </c>
      <c r="I58" s="39">
        <v>0.39595241456237307</v>
      </c>
      <c r="J58" s="5">
        <v>0.37619265152923953</v>
      </c>
      <c r="K58" s="40">
        <v>0.26550332010654781</v>
      </c>
    </row>
    <row r="59" spans="1:11" x14ac:dyDescent="0.2">
      <c r="A59" s="16" t="s">
        <v>20</v>
      </c>
      <c r="B59" s="3">
        <v>2</v>
      </c>
      <c r="C59" s="4">
        <v>0.80574879965147628</v>
      </c>
      <c r="D59" s="5">
        <v>0.36802690237173213</v>
      </c>
      <c r="E59" s="5">
        <v>0.14473507580003203</v>
      </c>
      <c r="F59" s="4">
        <f t="shared" si="1"/>
        <v>0.631454591639388</v>
      </c>
      <c r="G59" s="5">
        <v>4.4371603702203444E-2</v>
      </c>
      <c r="H59" s="4">
        <f t="shared" si="2"/>
        <v>0.66077420269814979</v>
      </c>
      <c r="I59" s="39">
        <v>0.30110630110630121</v>
      </c>
      <c r="J59" s="5">
        <v>0.25467317483659979</v>
      </c>
      <c r="K59" s="40">
        <v>0.26302226293290665</v>
      </c>
    </row>
    <row r="60" spans="1:11" x14ac:dyDescent="0.2">
      <c r="A60" s="16" t="s">
        <v>74</v>
      </c>
      <c r="B60" s="3">
        <v>15</v>
      </c>
      <c r="C60" s="4">
        <v>1.1754947065571932</v>
      </c>
      <c r="D60" s="5">
        <v>10.066786065004303</v>
      </c>
      <c r="E60" s="5">
        <v>9.299359527184077E-2</v>
      </c>
      <c r="F60" s="4">
        <f t="shared" si="1"/>
        <v>0.13748332106400027</v>
      </c>
      <c r="G60" s="5">
        <v>2.0447540397108576E-3</v>
      </c>
      <c r="H60" s="4">
        <f t="shared" si="2"/>
        <v>0.13776501663830226</v>
      </c>
      <c r="I60" s="39">
        <v>0.34559433769265374</v>
      </c>
      <c r="J60" s="5">
        <v>0.41211618322103749</v>
      </c>
      <c r="K60" s="40">
        <v>0.79333975643422394</v>
      </c>
    </row>
    <row r="61" spans="1:11" x14ac:dyDescent="0.2">
      <c r="A61" s="16" t="s">
        <v>21</v>
      </c>
      <c r="B61" s="3">
        <v>419</v>
      </c>
      <c r="C61" s="4">
        <v>1.3606280104279957</v>
      </c>
      <c r="D61" s="5">
        <v>0.158573781818246</v>
      </c>
      <c r="E61" s="5">
        <v>9.0083771321710721E-2</v>
      </c>
      <c r="F61" s="4">
        <f t="shared" si="1"/>
        <v>1.216007794417107</v>
      </c>
      <c r="G61" s="5">
        <v>0.11044681812196253</v>
      </c>
      <c r="H61" s="4">
        <f t="shared" si="2"/>
        <v>1.3669871787202805</v>
      </c>
      <c r="I61" s="39">
        <v>0.38775994007774411</v>
      </c>
      <c r="J61" s="5">
        <v>0.41425285849735743</v>
      </c>
      <c r="K61" s="40">
        <v>0.42214010173161176</v>
      </c>
    </row>
    <row r="62" spans="1:11" x14ac:dyDescent="0.2">
      <c r="A62" s="16" t="s">
        <v>75</v>
      </c>
      <c r="B62" s="3">
        <v>118</v>
      </c>
      <c r="C62" s="4">
        <v>1.6744218385503145</v>
      </c>
      <c r="D62" s="5">
        <v>0.40561723539890049</v>
      </c>
      <c r="E62" s="5">
        <v>0.13678964865742435</v>
      </c>
      <c r="F62" s="4">
        <f t="shared" si="1"/>
        <v>1.2838561897869523</v>
      </c>
      <c r="G62" s="5">
        <v>0.14779467603891933</v>
      </c>
      <c r="H62" s="4">
        <f t="shared" si="2"/>
        <v>1.5065104073975306</v>
      </c>
      <c r="I62" s="39">
        <v>0.36538231302295787</v>
      </c>
      <c r="J62" s="5">
        <v>0.35287424141758977</v>
      </c>
      <c r="K62" s="40">
        <v>0.63289226218037198</v>
      </c>
    </row>
    <row r="63" spans="1:11" x14ac:dyDescent="0.2">
      <c r="A63" s="16" t="s">
        <v>76</v>
      </c>
      <c r="B63" s="3">
        <v>11</v>
      </c>
      <c r="C63" s="4">
        <v>1.1403775181067197</v>
      </c>
      <c r="D63" s="5">
        <v>0.19794756739682556</v>
      </c>
      <c r="E63" s="5">
        <v>0.1113300481061425</v>
      </c>
      <c r="F63" s="4">
        <f t="shared" si="1"/>
        <v>0.99296174643764346</v>
      </c>
      <c r="G63" s="5">
        <v>0.20045136153092422</v>
      </c>
      <c r="H63" s="4">
        <f t="shared" si="2"/>
        <v>1.2419028670212018</v>
      </c>
      <c r="I63" s="39">
        <v>0.43824137118461604</v>
      </c>
      <c r="J63" s="5">
        <v>0.43939600726945227</v>
      </c>
      <c r="K63" s="40">
        <v>0.45755791158597964</v>
      </c>
    </row>
    <row r="64" spans="1:11" x14ac:dyDescent="0.2">
      <c r="A64" s="16" t="s">
        <v>106</v>
      </c>
      <c r="B64" s="3">
        <v>4</v>
      </c>
      <c r="C64" s="4">
        <v>1.4390334081258351</v>
      </c>
      <c r="D64" s="5">
        <v>0.377037621010123</v>
      </c>
      <c r="E64" s="5">
        <v>0.28510545284779698</v>
      </c>
      <c r="F64" s="4">
        <f t="shared" si="1"/>
        <v>1.1218099827770778</v>
      </c>
      <c r="G64" s="5">
        <v>0.10427598016353951</v>
      </c>
      <c r="H64" s="4">
        <f t="shared" si="2"/>
        <v>1.2524058280606294</v>
      </c>
      <c r="I64" s="39">
        <v>0.2383839098096896</v>
      </c>
      <c r="J64" s="5">
        <v>0.26811306489901376</v>
      </c>
      <c r="K64" s="40">
        <v>0.44271211166146857</v>
      </c>
    </row>
    <row r="65" spans="1:11" x14ac:dyDescent="0.2">
      <c r="A65" s="16" t="s">
        <v>77</v>
      </c>
      <c r="B65" s="3">
        <v>5</v>
      </c>
      <c r="C65" s="4">
        <v>0.81173193560306545</v>
      </c>
      <c r="D65" s="5">
        <v>0.34161195246872156</v>
      </c>
      <c r="E65" s="5">
        <v>0.18726403692304644</v>
      </c>
      <c r="F65" s="4">
        <f t="shared" si="1"/>
        <v>0.64617588206917775</v>
      </c>
      <c r="G65" s="5">
        <v>0.12032136345218798</v>
      </c>
      <c r="H65" s="4">
        <f t="shared" si="2"/>
        <v>0.73455902556075892</v>
      </c>
      <c r="I65" s="39">
        <v>0.30096958311495658</v>
      </c>
      <c r="J65" s="5">
        <v>0.32111180864156125</v>
      </c>
      <c r="K65" s="40">
        <v>0.88778988944604542</v>
      </c>
    </row>
    <row r="66" spans="1:11" x14ac:dyDescent="0.2">
      <c r="A66" s="16" t="s">
        <v>22</v>
      </c>
      <c r="B66" s="3">
        <v>15</v>
      </c>
      <c r="C66" s="4">
        <v>0.7396171067843097</v>
      </c>
      <c r="D66" s="5">
        <v>0.7958063170164712</v>
      </c>
      <c r="E66" s="5">
        <v>0.16252952769827003</v>
      </c>
      <c r="F66" s="4">
        <f t="shared" si="1"/>
        <v>0.4631711885207061</v>
      </c>
      <c r="G66" s="5">
        <v>9.5426281684842532E-2</v>
      </c>
      <c r="H66" s="4">
        <f t="shared" si="2"/>
        <v>0.51203255096046829</v>
      </c>
      <c r="I66" s="39">
        <v>0.29788326014617594</v>
      </c>
      <c r="J66" s="5">
        <v>0.28938509336257184</v>
      </c>
      <c r="K66" s="40">
        <v>0.35736901620424616</v>
      </c>
    </row>
    <row r="67" spans="1:11" x14ac:dyDescent="0.2">
      <c r="A67" s="16" t="s">
        <v>23</v>
      </c>
      <c r="B67" s="3">
        <v>49</v>
      </c>
      <c r="C67" s="4">
        <v>1.0019154046847691</v>
      </c>
      <c r="D67" s="5">
        <v>0.28382264572751981</v>
      </c>
      <c r="E67" s="5">
        <v>0.13632087857463127</v>
      </c>
      <c r="F67" s="4">
        <f t="shared" si="1"/>
        <v>0.82607195814355627</v>
      </c>
      <c r="G67" s="5">
        <v>0.21361507399391066</v>
      </c>
      <c r="H67" s="4">
        <f t="shared" si="2"/>
        <v>1.0504676918707361</v>
      </c>
      <c r="I67" s="39">
        <v>0.36100538161959284</v>
      </c>
      <c r="J67" s="5">
        <v>0.37765974164996752</v>
      </c>
      <c r="K67" s="40">
        <v>1.1066901914410543</v>
      </c>
    </row>
    <row r="68" spans="1:11" x14ac:dyDescent="0.2">
      <c r="A68" s="16" t="s">
        <v>24</v>
      </c>
      <c r="B68" s="3">
        <v>58</v>
      </c>
      <c r="C68" s="4">
        <v>1.1710923822780419</v>
      </c>
      <c r="D68" s="5">
        <v>0.27687017527224744</v>
      </c>
      <c r="E68" s="5">
        <v>0.12326340996012163</v>
      </c>
      <c r="F68" s="4">
        <f t="shared" si="1"/>
        <v>0.96972618762721541</v>
      </c>
      <c r="G68" s="5">
        <v>0.13000515442574939</v>
      </c>
      <c r="H68" s="4">
        <f t="shared" si="2"/>
        <v>1.1146344056637898</v>
      </c>
      <c r="I68" s="39">
        <v>0.3542074362541125</v>
      </c>
      <c r="J68" s="5">
        <v>0.35757166481642844</v>
      </c>
      <c r="K68" s="40">
        <v>0.19984118081306035</v>
      </c>
    </row>
    <row r="69" spans="1:11" x14ac:dyDescent="0.2">
      <c r="A69" s="16" t="s">
        <v>25</v>
      </c>
      <c r="B69" s="3">
        <v>38</v>
      </c>
      <c r="C69" s="4">
        <v>1.3864441660827898</v>
      </c>
      <c r="D69" s="5">
        <v>0.99706999042984978</v>
      </c>
      <c r="E69" s="5">
        <v>9.537880966997668E-2</v>
      </c>
      <c r="F69" s="4">
        <f t="shared" si="1"/>
        <v>0.79324990768489589</v>
      </c>
      <c r="G69" s="5">
        <v>0.111521900866683</v>
      </c>
      <c r="H69" s="4">
        <f t="shared" si="2"/>
        <v>0.89281875204204442</v>
      </c>
      <c r="I69" s="39">
        <v>0.37268624571175196</v>
      </c>
      <c r="J69" s="5">
        <v>0.36148824981589867</v>
      </c>
      <c r="K69" s="40">
        <v>0.44639536582809075</v>
      </c>
    </row>
    <row r="70" spans="1:11" x14ac:dyDescent="0.2">
      <c r="A70" s="16" t="s">
        <v>26</v>
      </c>
      <c r="B70" s="3">
        <v>83</v>
      </c>
      <c r="C70" s="4">
        <v>0.88594208254607609</v>
      </c>
      <c r="D70" s="5">
        <v>1.5791432358221895</v>
      </c>
      <c r="E70" s="5">
        <v>0.19467456413206327</v>
      </c>
      <c r="F70" s="4">
        <f t="shared" si="1"/>
        <v>0.40558475991583409</v>
      </c>
      <c r="G70" s="5">
        <v>7.0640114505461787E-2</v>
      </c>
      <c r="H70" s="4">
        <f t="shared" si="2"/>
        <v>0.43641302604750493</v>
      </c>
      <c r="I70" s="39">
        <v>0.27763572672756048</v>
      </c>
      <c r="J70" s="5">
        <v>0.28008532426858329</v>
      </c>
      <c r="K70" s="40">
        <v>0.22991933748054155</v>
      </c>
    </row>
    <row r="71" spans="1:11" x14ac:dyDescent="0.2">
      <c r="A71" s="16" t="s">
        <v>27</v>
      </c>
      <c r="B71" s="3">
        <v>14</v>
      </c>
      <c r="C71" s="4">
        <v>1.3244922942511368</v>
      </c>
      <c r="D71" s="5">
        <v>0.4130145288915486</v>
      </c>
      <c r="E71" s="5">
        <v>0.10296181939054758</v>
      </c>
      <c r="F71" s="4">
        <f t="shared" si="1"/>
        <v>1.0112473945587659</v>
      </c>
      <c r="G71" s="5">
        <v>6.8804734308657994E-2</v>
      </c>
      <c r="H71" s="4">
        <f t="shared" si="2"/>
        <v>1.0859670702986137</v>
      </c>
      <c r="I71" s="39">
        <v>0.36383735077081641</v>
      </c>
      <c r="J71" s="5">
        <v>0.31729453336845181</v>
      </c>
      <c r="K71" s="40">
        <v>0.60916279807502971</v>
      </c>
    </row>
    <row r="72" spans="1:11" x14ac:dyDescent="0.2">
      <c r="A72" s="16" t="s">
        <v>111</v>
      </c>
      <c r="B72" s="3">
        <v>39</v>
      </c>
      <c r="C72" s="4">
        <v>1.7234011819423996</v>
      </c>
      <c r="D72" s="5">
        <v>4.2312216398475752E-2</v>
      </c>
      <c r="E72" s="5">
        <v>6.6762870652320103E-2</v>
      </c>
      <c r="F72" s="4">
        <f t="shared" si="1"/>
        <v>1.6703926698544189</v>
      </c>
      <c r="G72" s="5">
        <v>0.20592481186662198</v>
      </c>
      <c r="H72" s="4">
        <f t="shared" si="2"/>
        <v>2.1035699072539824</v>
      </c>
      <c r="I72" s="39">
        <v>0.35746575254189433</v>
      </c>
      <c r="J72" s="5">
        <v>0.47860468050560168</v>
      </c>
      <c r="K72" s="40">
        <v>0.17583184091592058</v>
      </c>
    </row>
    <row r="73" spans="1:11" x14ac:dyDescent="0.2">
      <c r="A73" s="16" t="s">
        <v>28</v>
      </c>
      <c r="B73" s="3">
        <v>0</v>
      </c>
      <c r="C73" s="4">
        <v>0</v>
      </c>
      <c r="D73" s="5" t="e">
        <v>#DIV/0!</v>
      </c>
      <c r="E73" s="5">
        <v>0</v>
      </c>
      <c r="F73" s="4" t="e">
        <f t="shared" si="1"/>
        <v>#DIV/0!</v>
      </c>
      <c r="G73" s="5" t="e">
        <v>#DIV/0!</v>
      </c>
      <c r="H73" s="4" t="e">
        <f t="shared" si="2"/>
        <v>#DIV/0!</v>
      </c>
      <c r="I73" s="39">
        <v>0</v>
      </c>
      <c r="J73" s="5">
        <v>0</v>
      </c>
      <c r="K73" s="40" t="e">
        <v>#DIV/0!</v>
      </c>
    </row>
    <row r="74" spans="1:11" x14ac:dyDescent="0.2">
      <c r="A74" s="16" t="s">
        <v>78</v>
      </c>
      <c r="B74" s="3">
        <v>129</v>
      </c>
      <c r="C74" s="4">
        <v>1.9937697938674197</v>
      </c>
      <c r="D74" s="5">
        <v>4.5247891567709591</v>
      </c>
      <c r="E74" s="5">
        <v>0.14276734898163315</v>
      </c>
      <c r="F74" s="4">
        <f t="shared" si="1"/>
        <v>0.45379039609484717</v>
      </c>
      <c r="G74" s="5">
        <v>0.15589056596124601</v>
      </c>
      <c r="H74" s="4">
        <f t="shared" si="2"/>
        <v>0.53759664066734403</v>
      </c>
      <c r="I74" s="39">
        <v>0.46547221270761263</v>
      </c>
      <c r="J74" s="5">
        <v>0.54107716030052466</v>
      </c>
      <c r="K74" s="40">
        <v>0.53957367267129952</v>
      </c>
    </row>
    <row r="75" spans="1:11" x14ac:dyDescent="0.2">
      <c r="A75" s="16" t="s">
        <v>79</v>
      </c>
      <c r="B75" s="3">
        <v>25</v>
      </c>
      <c r="C75" s="4">
        <v>1.6425499559426751</v>
      </c>
      <c r="D75" s="5">
        <v>1.4351576659871215</v>
      </c>
      <c r="E75" s="5">
        <v>0.22004918587448929</v>
      </c>
      <c r="F75" s="4">
        <f t="shared" si="1"/>
        <v>0.79106871160539582</v>
      </c>
      <c r="G75" s="5">
        <v>7.3289681189597625E-2</v>
      </c>
      <c r="H75" s="4">
        <f t="shared" ref="H75:H106" si="3">F75/(1-G75)</f>
        <v>0.8536310598341813</v>
      </c>
      <c r="I75" s="39">
        <v>0.37180229856431429</v>
      </c>
      <c r="J75" s="5">
        <v>0.40568696414400729</v>
      </c>
      <c r="K75" s="40">
        <v>0.60482507604097191</v>
      </c>
    </row>
    <row r="76" spans="1:11" x14ac:dyDescent="0.2">
      <c r="A76" s="16" t="s">
        <v>80</v>
      </c>
      <c r="B76" s="3">
        <v>74</v>
      </c>
      <c r="C76" s="4">
        <v>1.5853763934387581</v>
      </c>
      <c r="D76" s="5">
        <v>0.39599656977418618</v>
      </c>
      <c r="E76" s="5">
        <v>0.16345299283181222</v>
      </c>
      <c r="F76" s="4">
        <f t="shared" ref="F76:F106" si="4">IF($F$8="Effective",C76/(1+(1-E76)*D76),C76/(1+(1-$F$9)*D76))</f>
        <v>1.2223435143596495</v>
      </c>
      <c r="G76" s="5">
        <v>0.27556034210082669</v>
      </c>
      <c r="H76" s="4">
        <f t="shared" si="3"/>
        <v>1.6872951405012313</v>
      </c>
      <c r="I76" s="39">
        <v>0.42262949883815604</v>
      </c>
      <c r="J76" s="5">
        <v>0.48332081164800739</v>
      </c>
      <c r="K76" s="40">
        <v>0.39889772180792654</v>
      </c>
    </row>
    <row r="77" spans="1:11" x14ac:dyDescent="0.2">
      <c r="A77" s="16" t="s">
        <v>29</v>
      </c>
      <c r="B77" s="3">
        <v>44</v>
      </c>
      <c r="C77" s="4">
        <v>1.4865681418558063</v>
      </c>
      <c r="D77" s="5">
        <v>0.10653521102060416</v>
      </c>
      <c r="E77" s="5">
        <v>0.11771572917938745</v>
      </c>
      <c r="F77" s="4">
        <f t="shared" si="4"/>
        <v>1.3765776491055277</v>
      </c>
      <c r="G77" s="5">
        <v>0.1299825876440886</v>
      </c>
      <c r="H77" s="4">
        <f t="shared" si="3"/>
        <v>1.5822414925902539</v>
      </c>
      <c r="I77" s="39">
        <v>0.41797633888756114</v>
      </c>
      <c r="J77" s="5">
        <v>0.46115092993917645</v>
      </c>
      <c r="K77" s="40">
        <v>0.22151151209411712</v>
      </c>
    </row>
    <row r="78" spans="1:11" x14ac:dyDescent="0.2">
      <c r="A78" s="16" t="s">
        <v>109</v>
      </c>
      <c r="B78" s="3">
        <v>1</v>
      </c>
      <c r="C78" s="4">
        <v>1.222510498132245</v>
      </c>
      <c r="D78" s="5">
        <v>2.1199033207229929</v>
      </c>
      <c r="E78" s="5">
        <v>0.15232803219007474</v>
      </c>
      <c r="F78" s="4">
        <f t="shared" si="4"/>
        <v>0.47202499011904464</v>
      </c>
      <c r="G78" s="5">
        <v>0.11631917545218769</v>
      </c>
      <c r="H78" s="4">
        <f t="shared" si="3"/>
        <v>0.53415778299883809</v>
      </c>
      <c r="I78" s="39">
        <v>0.53917050691244239</v>
      </c>
      <c r="J78" s="5">
        <v>0.42333738962504291</v>
      </c>
      <c r="K78" s="40">
        <v>0.43332745417764285</v>
      </c>
    </row>
    <row r="79" spans="1:11" x14ac:dyDescent="0.2">
      <c r="A79" s="16" t="s">
        <v>81</v>
      </c>
      <c r="B79" s="3">
        <v>18</v>
      </c>
      <c r="C79" s="4">
        <v>1.9634836238002149</v>
      </c>
      <c r="D79" s="5">
        <v>7.2133659870882549E-2</v>
      </c>
      <c r="E79" s="5">
        <v>0.13831841992752941</v>
      </c>
      <c r="F79" s="4">
        <f t="shared" si="4"/>
        <v>1.8627105280490623</v>
      </c>
      <c r="G79" s="5">
        <v>5.9864026308557444E-2</v>
      </c>
      <c r="H79" s="4">
        <f t="shared" si="3"/>
        <v>1.9813203410727196</v>
      </c>
      <c r="I79" s="39">
        <v>0.42543736361498152</v>
      </c>
      <c r="J79" s="5">
        <v>0.5134088992813518</v>
      </c>
      <c r="K79" s="40">
        <v>5.5747680658205061</v>
      </c>
    </row>
    <row r="80" spans="1:11" x14ac:dyDescent="0.2">
      <c r="A80" s="16" t="s">
        <v>82</v>
      </c>
      <c r="B80" s="3">
        <v>25</v>
      </c>
      <c r="C80" s="4">
        <v>1.639291331890929</v>
      </c>
      <c r="D80" s="5">
        <v>1.271561037875776</v>
      </c>
      <c r="E80" s="5">
        <v>0.16827723113522761</v>
      </c>
      <c r="F80" s="4">
        <f t="shared" si="4"/>
        <v>0.83908268988274914</v>
      </c>
      <c r="G80" s="5">
        <v>0.1990332044661739</v>
      </c>
      <c r="H80" s="4">
        <f t="shared" si="3"/>
        <v>1.0475873588786158</v>
      </c>
      <c r="I80" s="39">
        <v>0.5660164370241646</v>
      </c>
      <c r="J80" s="5">
        <v>0.60372359843300549</v>
      </c>
      <c r="K80" s="40">
        <v>0.40303796200749781</v>
      </c>
    </row>
    <row r="81" spans="1:11" x14ac:dyDescent="0.2">
      <c r="A81" s="16" t="s">
        <v>83</v>
      </c>
      <c r="B81" s="3">
        <v>4</v>
      </c>
      <c r="C81" s="4">
        <v>-0.53958449660692809</v>
      </c>
      <c r="D81" s="5">
        <v>9.1459746800027983E-3</v>
      </c>
      <c r="E81" s="5">
        <v>8.3581568824692018E-2</v>
      </c>
      <c r="F81" s="4">
        <f t="shared" si="4"/>
        <v>-0.53590844282030248</v>
      </c>
      <c r="G81" s="5">
        <v>2.3787476365007457E-2</v>
      </c>
      <c r="H81" s="4">
        <f t="shared" si="3"/>
        <v>-0.54896698192808635</v>
      </c>
      <c r="I81" s="39">
        <v>0.50848524261527495</v>
      </c>
      <c r="J81" s="5">
        <v>0.19687653296106478</v>
      </c>
      <c r="K81" s="40">
        <v>0.69917822430303234</v>
      </c>
    </row>
    <row r="82" spans="1:11" x14ac:dyDescent="0.2">
      <c r="A82" s="16" t="s">
        <v>84</v>
      </c>
      <c r="B82" s="3">
        <v>71</v>
      </c>
      <c r="C82" s="4">
        <v>1.4198521021090245</v>
      </c>
      <c r="D82" s="5">
        <v>1.6871095134994598</v>
      </c>
      <c r="E82" s="5">
        <v>0.16950824651600324</v>
      </c>
      <c r="F82" s="4">
        <f t="shared" si="4"/>
        <v>0.62677436129291109</v>
      </c>
      <c r="G82" s="5">
        <v>0.23303742014605822</v>
      </c>
      <c r="H82" s="4">
        <f t="shared" si="3"/>
        <v>0.81721635156212213</v>
      </c>
      <c r="I82" s="39">
        <v>0.41250272305358543</v>
      </c>
      <c r="J82" s="5">
        <v>0.41268767677603946</v>
      </c>
      <c r="K82" s="40">
        <v>0.49455451970289743</v>
      </c>
    </row>
    <row r="83" spans="1:11" x14ac:dyDescent="0.2">
      <c r="A83" s="16" t="s">
        <v>85</v>
      </c>
      <c r="B83" s="3">
        <v>47</v>
      </c>
      <c r="C83" s="4">
        <v>1.3327590345521569</v>
      </c>
      <c r="D83" s="5">
        <v>0.50918785410893042</v>
      </c>
      <c r="E83" s="5">
        <v>0.20839182325998071</v>
      </c>
      <c r="F83" s="4">
        <f t="shared" si="4"/>
        <v>0.96444592234857329</v>
      </c>
      <c r="G83" s="5">
        <v>0.13088919210154515</v>
      </c>
      <c r="H83" s="4">
        <f t="shared" si="3"/>
        <v>1.1096927038344426</v>
      </c>
      <c r="I83" s="39">
        <v>0.41361729401695763</v>
      </c>
      <c r="J83" s="5">
        <v>0.42340813306302921</v>
      </c>
      <c r="K83" s="40">
        <v>0.22802708175693023</v>
      </c>
    </row>
    <row r="84" spans="1:11" x14ac:dyDescent="0.2">
      <c r="A84" s="16" t="s">
        <v>86</v>
      </c>
      <c r="B84" s="3">
        <v>21</v>
      </c>
      <c r="C84" s="4">
        <v>1.40264463571857</v>
      </c>
      <c r="D84" s="5">
        <v>0.40409868679303057</v>
      </c>
      <c r="E84" s="5">
        <v>0.15077094596479021</v>
      </c>
      <c r="F84" s="4">
        <f t="shared" si="4"/>
        <v>1.0764120989831534</v>
      </c>
      <c r="G84" s="5">
        <v>0.1726358695379209</v>
      </c>
      <c r="H84" s="4">
        <f t="shared" si="3"/>
        <v>1.3010137366989576</v>
      </c>
      <c r="I84" s="39">
        <v>0.51550586683913646</v>
      </c>
      <c r="J84" s="5">
        <v>0.52237686037624875</v>
      </c>
      <c r="K84" s="40">
        <v>0.53731342823005157</v>
      </c>
    </row>
    <row r="85" spans="1:11" x14ac:dyDescent="0.2">
      <c r="A85" s="16" t="s">
        <v>157</v>
      </c>
      <c r="B85" s="3">
        <v>0</v>
      </c>
      <c r="C85" s="4">
        <v>0</v>
      </c>
      <c r="D85" s="5" t="e">
        <v>#DIV/0!</v>
      </c>
      <c r="E85" s="5">
        <v>0</v>
      </c>
      <c r="F85" s="4" t="e">
        <f t="shared" si="4"/>
        <v>#DIV/0!</v>
      </c>
      <c r="G85" s="5" t="e">
        <v>#DIV/0!</v>
      </c>
      <c r="H85" s="4" t="e">
        <f t="shared" si="3"/>
        <v>#DIV/0!</v>
      </c>
      <c r="I85" s="39">
        <v>0</v>
      </c>
      <c r="J85" s="5">
        <v>0</v>
      </c>
      <c r="K85" s="40" t="e">
        <v>#DIV/0!</v>
      </c>
    </row>
    <row r="86" spans="1:11" x14ac:dyDescent="0.2">
      <c r="A86" s="16" t="s">
        <v>87</v>
      </c>
      <c r="B86" s="3">
        <v>41</v>
      </c>
      <c r="C86" s="4">
        <v>1.3466494567846041</v>
      </c>
      <c r="D86" s="5">
        <v>0.27655543282222417</v>
      </c>
      <c r="E86" s="5">
        <v>0.14109960834975929</v>
      </c>
      <c r="F86" s="4">
        <f t="shared" si="4"/>
        <v>1.1153147017317862</v>
      </c>
      <c r="G86" s="5">
        <v>0.14600245045570112</v>
      </c>
      <c r="H86" s="4">
        <f t="shared" si="3"/>
        <v>1.3059928594958248</v>
      </c>
      <c r="I86" s="39">
        <v>0.41550032111390423</v>
      </c>
      <c r="J86" s="5">
        <v>0.46394030566700478</v>
      </c>
      <c r="K86" s="40">
        <v>0.53354914176893375</v>
      </c>
    </row>
    <row r="87" spans="1:11" x14ac:dyDescent="0.2">
      <c r="A87" s="16" t="s">
        <v>88</v>
      </c>
      <c r="B87" s="3">
        <v>15</v>
      </c>
      <c r="C87" s="4">
        <v>1.1220746994824684</v>
      </c>
      <c r="D87" s="5">
        <v>0.33873039494851664</v>
      </c>
      <c r="E87" s="5">
        <v>0.10248349982962388</v>
      </c>
      <c r="F87" s="4">
        <f t="shared" si="4"/>
        <v>0.8947623072042199</v>
      </c>
      <c r="G87" s="5">
        <v>0.12259935599862132</v>
      </c>
      <c r="H87" s="4">
        <f t="shared" si="3"/>
        <v>1.0197876116475861</v>
      </c>
      <c r="I87" s="39">
        <v>0.28909999426937633</v>
      </c>
      <c r="J87" s="5">
        <v>0.31506806119342656</v>
      </c>
      <c r="K87" s="40">
        <v>0.34550399352803229</v>
      </c>
    </row>
    <row r="88" spans="1:11" x14ac:dyDescent="0.2">
      <c r="A88" s="16" t="s">
        <v>30</v>
      </c>
      <c r="B88" s="3">
        <v>171</v>
      </c>
      <c r="C88" s="4">
        <v>1.6905991386989767</v>
      </c>
      <c r="D88" s="5">
        <v>0.16020406156872138</v>
      </c>
      <c r="E88" s="5">
        <v>4.0708859735727597E-2</v>
      </c>
      <c r="F88" s="4">
        <f t="shared" si="4"/>
        <v>1.5092572791455239</v>
      </c>
      <c r="G88" s="5">
        <v>0.10822556758036728</v>
      </c>
      <c r="H88" s="4">
        <f t="shared" si="3"/>
        <v>1.69242044207355</v>
      </c>
      <c r="I88" s="39">
        <v>0.42552645000753153</v>
      </c>
      <c r="J88" s="5">
        <v>0.45676152030444306</v>
      </c>
      <c r="K88" s="40">
        <v>0.79527131643132076</v>
      </c>
    </row>
    <row r="89" spans="1:11" x14ac:dyDescent="0.2">
      <c r="A89" s="16" t="s">
        <v>31</v>
      </c>
      <c r="B89" s="3">
        <v>61</v>
      </c>
      <c r="C89" s="4">
        <v>1.6549490520450254</v>
      </c>
      <c r="D89" s="5">
        <v>0.13186719914804407</v>
      </c>
      <c r="E89" s="5">
        <v>6.8566384260486168E-2</v>
      </c>
      <c r="F89" s="4">
        <f t="shared" si="4"/>
        <v>1.5060045960555775</v>
      </c>
      <c r="G89" s="5">
        <v>7.8546056302265632E-2</v>
      </c>
      <c r="H89" s="4">
        <f t="shared" si="3"/>
        <v>1.634378588703066</v>
      </c>
      <c r="I89" s="39">
        <v>0.39826652301962934</v>
      </c>
      <c r="J89" s="5">
        <v>0.45312411222861593</v>
      </c>
      <c r="K89" s="40">
        <v>0.91842336465252694</v>
      </c>
    </row>
    <row r="90" spans="1:11" x14ac:dyDescent="0.2">
      <c r="A90" s="16" t="s">
        <v>89</v>
      </c>
      <c r="B90" s="3">
        <v>41</v>
      </c>
      <c r="C90" s="4">
        <v>0.82864474622391782</v>
      </c>
      <c r="D90" s="5">
        <v>0.39835932277387293</v>
      </c>
      <c r="E90" s="5">
        <v>0.1830018629801215</v>
      </c>
      <c r="F90" s="4">
        <f t="shared" si="4"/>
        <v>0.63802295270777565</v>
      </c>
      <c r="G90" s="5">
        <v>0.27350954792479359</v>
      </c>
      <c r="H90" s="4">
        <f t="shared" si="3"/>
        <v>0.87822620501793924</v>
      </c>
      <c r="I90" s="39">
        <v>0.30673199532030121</v>
      </c>
      <c r="J90" s="5">
        <v>0.28727729745415581</v>
      </c>
      <c r="K90" s="40">
        <v>1.02619304840187</v>
      </c>
    </row>
    <row r="91" spans="1:11" x14ac:dyDescent="0.2">
      <c r="A91" s="16" t="s">
        <v>32</v>
      </c>
      <c r="B91" s="3">
        <v>11</v>
      </c>
      <c r="C91" s="4">
        <v>1.0761318281118568</v>
      </c>
      <c r="D91" s="5">
        <v>4.4523847927021534E-2</v>
      </c>
      <c r="E91" s="5">
        <v>9.3958358214249305E-2</v>
      </c>
      <c r="F91" s="4">
        <f t="shared" si="4"/>
        <v>1.0413578830935115</v>
      </c>
      <c r="G91" s="5">
        <v>9.3634978741856389E-2</v>
      </c>
      <c r="H91" s="4">
        <f t="shared" si="3"/>
        <v>1.1489387373400417</v>
      </c>
      <c r="I91" s="39">
        <v>0.407054933935521</v>
      </c>
      <c r="J91" s="5">
        <v>0.44543326029843794</v>
      </c>
      <c r="K91" s="40">
        <v>0.39831067653041685</v>
      </c>
    </row>
    <row r="92" spans="1:11" x14ac:dyDescent="0.2">
      <c r="A92" s="16" t="s">
        <v>90</v>
      </c>
      <c r="B92" s="3">
        <v>26</v>
      </c>
      <c r="C92" s="4">
        <v>1.7267268502793138</v>
      </c>
      <c r="D92" s="5">
        <v>0.10028809112686261</v>
      </c>
      <c r="E92" s="5">
        <v>0.12069072076344362</v>
      </c>
      <c r="F92" s="4">
        <f t="shared" si="4"/>
        <v>1.6059347521999925</v>
      </c>
      <c r="G92" s="5">
        <v>4.1366947877732492E-2</v>
      </c>
      <c r="H92" s="4">
        <f t="shared" si="3"/>
        <v>1.6752340727713255</v>
      </c>
      <c r="I92" s="39">
        <v>0.43224231839120686</v>
      </c>
      <c r="J92" s="5">
        <v>0.57865470468566393</v>
      </c>
      <c r="K92" s="40">
        <v>0.46678090446158405</v>
      </c>
    </row>
    <row r="93" spans="1:11" x14ac:dyDescent="0.2">
      <c r="A93" s="16" t="s">
        <v>91</v>
      </c>
      <c r="B93" s="3">
        <v>20</v>
      </c>
      <c r="C93" s="4">
        <v>1.7022106298683344</v>
      </c>
      <c r="D93" s="5">
        <v>0.19622873095898322</v>
      </c>
      <c r="E93" s="5">
        <v>7.4111099762941793E-2</v>
      </c>
      <c r="F93" s="4">
        <f t="shared" si="4"/>
        <v>1.4838326774323229</v>
      </c>
      <c r="G93" s="5">
        <v>6.5240246135151253E-2</v>
      </c>
      <c r="H93" s="4">
        <f t="shared" si="3"/>
        <v>1.5873946982604701</v>
      </c>
      <c r="I93" s="39">
        <v>0.40578210784288932</v>
      </c>
      <c r="J93" s="5">
        <v>0.47652233835599794</v>
      </c>
      <c r="K93" s="40">
        <v>0.4121900375802578</v>
      </c>
    </row>
    <row r="94" spans="1:11" x14ac:dyDescent="0.2">
      <c r="A94" s="16" t="s">
        <v>92</v>
      </c>
      <c r="B94" s="3">
        <v>178</v>
      </c>
      <c r="C94" s="4">
        <v>2.0310867944548345</v>
      </c>
      <c r="D94" s="5">
        <v>4.5323378143962464E-2</v>
      </c>
      <c r="E94" s="5">
        <v>3.1673059867985701E-2</v>
      </c>
      <c r="F94" s="4">
        <f t="shared" si="4"/>
        <v>1.9643147589931256</v>
      </c>
      <c r="G94" s="5">
        <v>9.0384732032640649E-2</v>
      </c>
      <c r="H94" s="4">
        <f t="shared" si="3"/>
        <v>2.1595006462266344</v>
      </c>
      <c r="I94" s="39">
        <v>0.47440470902717669</v>
      </c>
      <c r="J94" s="5">
        <v>0.51207087352007419</v>
      </c>
      <c r="K94" s="40">
        <v>0.98531460932975079</v>
      </c>
    </row>
    <row r="95" spans="1:11" x14ac:dyDescent="0.2">
      <c r="A95" s="16" t="s">
        <v>33</v>
      </c>
      <c r="B95" s="3">
        <v>102</v>
      </c>
      <c r="C95" s="4">
        <v>1.4559980122716258</v>
      </c>
      <c r="D95" s="5">
        <v>0.68858439827003659</v>
      </c>
      <c r="E95" s="5">
        <v>9.0107903759470309E-2</v>
      </c>
      <c r="F95" s="4">
        <f t="shared" si="4"/>
        <v>0.96014326037359077</v>
      </c>
      <c r="G95" s="5">
        <v>0.1549999255749859</v>
      </c>
      <c r="H95" s="4">
        <f t="shared" si="3"/>
        <v>1.1362641133812048</v>
      </c>
      <c r="I95" s="39">
        <v>0.33152236513514177</v>
      </c>
      <c r="J95" s="5">
        <v>0.34625255399374222</v>
      </c>
      <c r="K95" s="40">
        <v>0.77806092720086462</v>
      </c>
    </row>
    <row r="96" spans="1:11" x14ac:dyDescent="0.2">
      <c r="A96" s="16" t="s">
        <v>93</v>
      </c>
      <c r="B96" s="3">
        <v>4</v>
      </c>
      <c r="C96" s="4">
        <v>1.5588567083412082</v>
      </c>
      <c r="D96" s="5">
        <v>0.25183966887689957</v>
      </c>
      <c r="E96" s="5">
        <v>0.14077550422669005</v>
      </c>
      <c r="F96" s="4">
        <f t="shared" si="4"/>
        <v>1.3111979627608834</v>
      </c>
      <c r="G96" s="5">
        <v>0.3499927079026629</v>
      </c>
      <c r="H96" s="4">
        <f t="shared" si="3"/>
        <v>2.0172050047779071</v>
      </c>
      <c r="I96" s="39">
        <v>0.38023656902800379</v>
      </c>
      <c r="J96" s="5">
        <v>0.40804569096431775</v>
      </c>
      <c r="K96" s="40">
        <v>0.38010891015746928</v>
      </c>
    </row>
    <row r="97" spans="1:11" x14ac:dyDescent="0.2">
      <c r="A97" s="16" t="s">
        <v>34</v>
      </c>
      <c r="B97" s="3">
        <v>113</v>
      </c>
      <c r="C97" s="4">
        <v>1.3999305771956143</v>
      </c>
      <c r="D97" s="5">
        <v>0.12878699514060438</v>
      </c>
      <c r="E97" s="5">
        <v>5.9842561477302506E-2</v>
      </c>
      <c r="F97" s="4">
        <f t="shared" si="4"/>
        <v>1.2766214015201398</v>
      </c>
      <c r="G97" s="5">
        <v>9.7038559676104016E-2</v>
      </c>
      <c r="H97" s="4">
        <f t="shared" si="3"/>
        <v>1.4138160773091377</v>
      </c>
      <c r="I97" s="39">
        <v>0.4295951503915208</v>
      </c>
      <c r="J97" s="5">
        <v>0.48612804882535648</v>
      </c>
      <c r="K97" s="40">
        <v>0.22648240687592014</v>
      </c>
    </row>
    <row r="98" spans="1:11" x14ac:dyDescent="0.2">
      <c r="A98" s="16" t="s">
        <v>35</v>
      </c>
      <c r="B98" s="3">
        <v>10</v>
      </c>
      <c r="C98" s="4">
        <v>1.2043446030521914</v>
      </c>
      <c r="D98" s="5">
        <v>0.14614719846801136</v>
      </c>
      <c r="E98" s="5">
        <v>6.815049147202358E-2</v>
      </c>
      <c r="F98" s="4">
        <f t="shared" si="4"/>
        <v>1.085376096239977</v>
      </c>
      <c r="G98" s="5">
        <v>0.10275771545202281</v>
      </c>
      <c r="H98" s="4">
        <f t="shared" si="3"/>
        <v>1.209680055133358</v>
      </c>
      <c r="I98" s="39">
        <v>0.42881039397172616</v>
      </c>
      <c r="J98" s="5">
        <v>0.47289094813964222</v>
      </c>
      <c r="K98" s="40">
        <v>0.21704929633705947</v>
      </c>
    </row>
    <row r="99" spans="1:11" x14ac:dyDescent="0.2">
      <c r="A99" s="16" t="s">
        <v>112</v>
      </c>
      <c r="B99" s="3">
        <v>2</v>
      </c>
      <c r="C99" s="4">
        <v>1.7666666022621564</v>
      </c>
      <c r="D99" s="5">
        <v>2.6375099742247759E-2</v>
      </c>
      <c r="E99" s="5">
        <v>0.11273977560622511</v>
      </c>
      <c r="F99" s="4">
        <f t="shared" si="4"/>
        <v>1.7323974849186941</v>
      </c>
      <c r="G99" s="5">
        <v>9.6962720720443849E-3</v>
      </c>
      <c r="H99" s="4">
        <f t="shared" si="3"/>
        <v>1.7493597530360157</v>
      </c>
      <c r="I99" s="39">
        <v>0.49927041876037903</v>
      </c>
      <c r="J99" s="5">
        <v>0.44346213406079099</v>
      </c>
      <c r="K99" s="40">
        <v>1.0913200607537554</v>
      </c>
    </row>
    <row r="100" spans="1:11" x14ac:dyDescent="0.2">
      <c r="A100" s="16" t="s">
        <v>94</v>
      </c>
      <c r="B100" s="3">
        <v>77</v>
      </c>
      <c r="C100" s="4">
        <v>1.089812251908747</v>
      </c>
      <c r="D100" s="5">
        <v>0.53610814912158899</v>
      </c>
      <c r="E100" s="5">
        <v>0.15418271737046144</v>
      </c>
      <c r="F100" s="4">
        <f t="shared" si="4"/>
        <v>0.77728188669314713</v>
      </c>
      <c r="G100" s="5">
        <v>0.12867022949243712</v>
      </c>
      <c r="H100" s="4">
        <f t="shared" si="3"/>
        <v>0.89206396131784704</v>
      </c>
      <c r="I100" s="39">
        <v>0.35502639777738854</v>
      </c>
      <c r="J100" s="5">
        <v>0.36174021351466973</v>
      </c>
      <c r="K100" s="40">
        <v>0.21756830667511542</v>
      </c>
    </row>
    <row r="101" spans="1:11" s="1" customFormat="1" x14ac:dyDescent="0.2">
      <c r="A101" s="16" t="s">
        <v>95</v>
      </c>
      <c r="B101" s="3">
        <v>9</v>
      </c>
      <c r="C101" s="4">
        <v>0.75995474672755103</v>
      </c>
      <c r="D101" s="5">
        <v>0.17726383985441302</v>
      </c>
      <c r="E101" s="5">
        <v>0.233661967973878</v>
      </c>
      <c r="F101" s="4">
        <f t="shared" si="4"/>
        <v>0.67077644101403266</v>
      </c>
      <c r="G101" s="5">
        <v>0.14711740095724499</v>
      </c>
      <c r="H101" s="4">
        <f t="shared" si="3"/>
        <v>0.78648156471580988</v>
      </c>
      <c r="I101" s="39">
        <v>0.28011288878896623</v>
      </c>
      <c r="J101" s="5">
        <v>0.28022886133452274</v>
      </c>
      <c r="K101" s="40">
        <v>0.33292501162851929</v>
      </c>
    </row>
    <row r="102" spans="1:11" x14ac:dyDescent="0.2">
      <c r="A102" s="16" t="s">
        <v>36</v>
      </c>
      <c r="B102" s="3">
        <v>7</v>
      </c>
      <c r="C102" s="4">
        <v>1.1849820807818201</v>
      </c>
      <c r="D102" s="5">
        <v>0.43776731213107661</v>
      </c>
      <c r="E102" s="5">
        <v>9.8103765219793776E-2</v>
      </c>
      <c r="F102" s="4">
        <f t="shared" si="4"/>
        <v>0.89208713900886161</v>
      </c>
      <c r="G102" s="5">
        <v>5.7518692667391118E-2</v>
      </c>
      <c r="H102" s="4">
        <f t="shared" si="3"/>
        <v>0.94653032592617481</v>
      </c>
      <c r="I102" s="39">
        <v>0.4912370640866191</v>
      </c>
      <c r="J102" s="5">
        <v>0.51165021124523213</v>
      </c>
      <c r="K102" s="40">
        <v>0.7657903372004945</v>
      </c>
    </row>
    <row r="103" spans="1:11" x14ac:dyDescent="0.2">
      <c r="A103" s="16" t="s">
        <v>107</v>
      </c>
      <c r="B103" s="3">
        <v>3</v>
      </c>
      <c r="C103" s="4">
        <v>0.75688057526225483</v>
      </c>
      <c r="D103" s="5">
        <v>0.88855961405926942</v>
      </c>
      <c r="E103" s="5">
        <v>0.11251860827419075</v>
      </c>
      <c r="F103" s="4">
        <f t="shared" si="4"/>
        <v>0.45419564499448167</v>
      </c>
      <c r="G103" s="5">
        <v>3.7689304090792977E-2</v>
      </c>
      <c r="H103" s="4">
        <f t="shared" si="3"/>
        <v>0.47198440890792565</v>
      </c>
      <c r="I103" s="39">
        <v>0.36648199999030534</v>
      </c>
      <c r="J103" s="5">
        <v>0.40504192087598584</v>
      </c>
      <c r="K103" s="40">
        <v>0.53534574013058323</v>
      </c>
    </row>
    <row r="104" spans="1:11" x14ac:dyDescent="0.2">
      <c r="A104" s="16" t="s">
        <v>108</v>
      </c>
      <c r="B104" s="3">
        <v>33</v>
      </c>
      <c r="C104" s="4">
        <v>0.87428686733717442</v>
      </c>
      <c r="D104" s="5">
        <v>1.2292640716237306</v>
      </c>
      <c r="E104" s="5">
        <v>0.13688961652582018</v>
      </c>
      <c r="F104" s="4">
        <f t="shared" si="4"/>
        <v>0.45489620057418423</v>
      </c>
      <c r="G104" s="5">
        <v>9.4329646093432876E-2</v>
      </c>
      <c r="H104" s="4">
        <f t="shared" si="3"/>
        <v>0.50227568851294568</v>
      </c>
      <c r="I104" s="39">
        <v>0.33065544331439006</v>
      </c>
      <c r="J104" s="5">
        <v>0.41094017043086717</v>
      </c>
      <c r="K104" s="40">
        <v>0.30562097306608066</v>
      </c>
    </row>
    <row r="105" spans="1:11" x14ac:dyDescent="0.2">
      <c r="A105" s="17" t="s">
        <v>152</v>
      </c>
      <c r="B105" s="6">
        <v>6183</v>
      </c>
      <c r="C105" s="7">
        <v>1.4381821698689781</v>
      </c>
      <c r="D105" s="8">
        <v>0.88950576958247685</v>
      </c>
      <c r="E105" s="8">
        <v>0.10739378735938304</v>
      </c>
      <c r="F105" s="4">
        <f t="shared" si="4"/>
        <v>0.86266982795857294</v>
      </c>
      <c r="G105" s="8">
        <v>0.15059946116820083</v>
      </c>
      <c r="H105" s="4">
        <f t="shared" si="3"/>
        <v>1.0156219457371942</v>
      </c>
      <c r="I105" s="39">
        <v>0.3877350158313258</v>
      </c>
      <c r="J105" s="5">
        <v>0.41094017043086717</v>
      </c>
      <c r="K105" s="40">
        <v>0.27840084841598883</v>
      </c>
    </row>
    <row r="106" spans="1:11" s="1" customFormat="1" x14ac:dyDescent="0.2">
      <c r="A106" s="18" t="s">
        <v>113</v>
      </c>
      <c r="B106" s="19">
        <v>6001</v>
      </c>
      <c r="C106" s="20">
        <v>1.445795107700977</v>
      </c>
      <c r="D106" s="21">
        <v>0.39066492684747517</v>
      </c>
      <c r="E106" s="21">
        <v>0.10700681359070709</v>
      </c>
      <c r="F106" s="4">
        <f t="shared" si="4"/>
        <v>1.1181721320680418</v>
      </c>
      <c r="G106" s="21">
        <v>0.12971126180993697</v>
      </c>
      <c r="H106" s="4">
        <f t="shared" si="3"/>
        <v>1.2848289113719904</v>
      </c>
      <c r="I106" s="39">
        <v>0.38952910011034952</v>
      </c>
      <c r="J106" s="5">
        <v>0.41319780833945108</v>
      </c>
      <c r="K106" s="40">
        <v>0.28830579202647216</v>
      </c>
    </row>
  </sheetData>
  <mergeCells count="9">
    <mergeCell ref="H1:H7"/>
    <mergeCell ref="B1:G1"/>
    <mergeCell ref="B2:G2"/>
    <mergeCell ref="B4:G4"/>
    <mergeCell ref="B5:G5"/>
    <mergeCell ref="B6:G6"/>
    <mergeCell ref="B7:G7"/>
    <mergeCell ref="B3:E3"/>
    <mergeCell ref="F3:G3"/>
  </mergeCells>
  <phoneticPr fontId="1" type="noConversion"/>
  <dataValidations count="1">
    <dataValidation type="list" allowBlank="1" showInputMessage="1" showErrorMessage="1" sqref="F8" xr:uid="{00000000-0002-0000-0100-000000000000}">
      <formula1>$N$8:$N$9</formula1>
    </dataValidation>
  </dataValidations>
  <hyperlinks>
    <hyperlink ref="B2" r:id="rId1" xr:uid="{00000000-0004-0000-0100-000000000000}"/>
    <hyperlink ref="B4" r:id="rId2" xr:uid="{00000000-0004-0000-0100-000001000000}"/>
    <hyperlink ref="B5" r:id="rId3" display="http://www.stern.nyu.edu/~adamodar/New_Home_Page/data.html" xr:uid="{00000000-0004-0000-0100-000002000000}"/>
    <hyperlink ref="B6" r:id="rId4" display="http://www.stern.nyu.edu/~adamodar/pc/datasets/indname.xls" xr:uid="{00000000-0004-0000-0100-000003000000}"/>
    <hyperlink ref="B7" r:id="rId5" display="http://www.stern.nyu.edu/~adamodar/New_Home_Page/datafile/variable.htm" xr:uid="{00000000-0004-0000-0100-000004000000}"/>
    <hyperlink ref="H1:H7" r:id="rId6" display="YouTube Video explaining estimation choices and process." xr:uid="{00000000-0004-0000-0100-000005000000}"/>
  </hyperlinks>
  <pageMargins left="0.75" right="0.75" top="1" bottom="1" header="0.5" footer="0.5"/>
  <pageSetup scale="60" orientation="landscape" horizontalDpi="4294967292" verticalDpi="4294967292"/>
  <headerFooter alignWithMargins="0"/>
  <legacyDrawing r:id="rId7"/>
  <tableParts count="1">
    <tablePart r:id="rId8"/>
  </tableParts>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
  <sheetViews>
    <sheetView workbookViewId="0">
      <selection activeCell="A3" sqref="A3"/>
    </sheetView>
  </sheetViews>
  <sheetFormatPr baseColWidth="10" defaultRowHeight="16" x14ac:dyDescent="0.2"/>
  <sheetData>
    <row r="1" spans="1:1" x14ac:dyDescent="0.2">
      <c r="A1" t="s">
        <v>117</v>
      </c>
    </row>
    <row r="2" spans="1:1" x14ac:dyDescent="0.2">
      <c r="A2" t="s">
        <v>115</v>
      </c>
    </row>
  </sheetData>
  <pageMargins left="0.75" right="0.75" top="1" bottom="1" header="0.3" footer="0.3"/>
  <headerFooter alignWithMargins="0"/>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4" baseType="variant">
      <vt:variant>
        <vt:lpstr>Worksheets</vt:lpstr>
      </vt:variant>
      <vt:variant>
        <vt:i4>3</vt:i4>
      </vt:variant>
      <vt:variant>
        <vt:lpstr>Named Ranges</vt:lpstr>
      </vt:variant>
      <vt:variant>
        <vt:i4>1</vt:i4>
      </vt:variant>
    </vt:vector>
  </HeadingPairs>
  <TitlesOfParts>
    <vt:vector size="4" baseType="lpstr">
      <vt:lpstr>Explanations and FAQs</vt:lpstr>
      <vt:lpstr>Industry Averages</vt:lpstr>
      <vt:lpstr>Inputs</vt:lpstr>
      <vt:lpstr>'Industry Averages'!Print_Titles</vt:lpstr>
    </vt:vector>
  </TitlesOfParts>
  <Company>Stern School of Business</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Aswath Damodaran</dc:creator>
  <cp:lastModifiedBy>Microsoft Office User</cp:lastModifiedBy>
  <cp:lastPrinted>2014-01-12T16:51:23Z</cp:lastPrinted>
  <dcterms:created xsi:type="dcterms:W3CDTF">2014-01-06T21:28:12Z</dcterms:created>
  <dcterms:modified xsi:type="dcterms:W3CDTF">2025-01-09T15:32:12Z</dcterms:modified>
</cp:coreProperties>
</file>