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ERPPaper2026/"/>
    </mc:Choice>
  </mc:AlternateContent>
  <xr:revisionPtr revIDLastSave="0" documentId="8_{4A65D258-D0E4-9048-8A2F-0C34BCF5980A}" xr6:coauthVersionLast="47" xr6:coauthVersionMax="47" xr10:uidLastSave="{00000000-0000-0000-0000-000000000000}"/>
  <bookViews>
    <workbookView xWindow="2220" yWindow="1840" windowWidth="28140" windowHeight="18060" xr2:uid="{2651571F-2B22-7045-AA6A-D34A40FEB9BD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5" i="1" l="1"/>
  <c r="O25" i="1" s="1"/>
  <c r="K25" i="1"/>
  <c r="I25" i="1"/>
  <c r="J25" i="1" s="1"/>
  <c r="N24" i="1"/>
  <c r="O24" i="1" s="1"/>
  <c r="J24" i="1"/>
  <c r="N23" i="1"/>
  <c r="O23" i="1" s="1"/>
  <c r="J23" i="1"/>
  <c r="O22" i="1"/>
  <c r="N22" i="1"/>
  <c r="J22" i="1"/>
  <c r="N21" i="1"/>
  <c r="O21" i="1" s="1"/>
  <c r="J21" i="1"/>
  <c r="O20" i="1"/>
  <c r="J20" i="1"/>
  <c r="O19" i="1"/>
  <c r="J19" i="1"/>
  <c r="O18" i="1"/>
  <c r="J18" i="1"/>
  <c r="O17" i="1"/>
  <c r="J17" i="1"/>
  <c r="O16" i="1"/>
  <c r="J16" i="1"/>
  <c r="O15" i="1"/>
  <c r="J15" i="1"/>
  <c r="O14" i="1"/>
  <c r="J14" i="1"/>
  <c r="O13" i="1"/>
  <c r="J13" i="1"/>
  <c r="O12" i="1"/>
  <c r="J12" i="1"/>
  <c r="O11" i="1"/>
  <c r="J11" i="1"/>
  <c r="O10" i="1"/>
  <c r="J10" i="1"/>
  <c r="O9" i="1"/>
  <c r="J9" i="1"/>
  <c r="O8" i="1"/>
  <c r="J8" i="1"/>
  <c r="O7" i="1"/>
  <c r="J7" i="1"/>
  <c r="O6" i="1"/>
  <c r="J6" i="1"/>
  <c r="O5" i="1"/>
  <c r="J5" i="1"/>
  <c r="O4" i="1"/>
  <c r="J4" i="1"/>
  <c r="N3" i="1"/>
  <c r="O3" i="1" s="1"/>
  <c r="J3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<sst xmlns="http://schemas.openxmlformats.org/spreadsheetml/2006/main" count="24" uniqueCount="24">
  <si>
    <t>Date</t>
  </si>
  <si>
    <t>S&amp;P 500</t>
  </si>
  <si>
    <t>High</t>
  </si>
  <si>
    <t>Low</t>
  </si>
  <si>
    <t>3 mth T Bill</t>
  </si>
  <si>
    <t>10-year T.Bond</t>
  </si>
  <si>
    <t>Exp Return on Stocks</t>
  </si>
  <si>
    <t>ERP</t>
  </si>
  <si>
    <t>Close</t>
  </si>
  <si>
    <t>US Treasuries</t>
  </si>
  <si>
    <t>Implied Returns</t>
  </si>
  <si>
    <t>Brent Crude</t>
  </si>
  <si>
    <t xml:space="preserve">Brent minus WTI </t>
  </si>
  <si>
    <t>WTI</t>
  </si>
  <si>
    <t>Brent (June Futures)</t>
  </si>
  <si>
    <t>Brent (Dec Futures)</t>
  </si>
  <si>
    <t>BBB yield</t>
  </si>
  <si>
    <t>BBB spread</t>
  </si>
  <si>
    <t>VIX</t>
  </si>
  <si>
    <t xml:space="preserve">Gold </t>
  </si>
  <si>
    <t>Bitcoin</t>
  </si>
  <si>
    <t>Oil Prices</t>
  </si>
  <si>
    <t>Bond Spread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</si>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</sst>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rgb="FF232A3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164" fontId="0" fillId="0" borderId="1" xfId="0" applyNumberFormat="1" applyBorder="1"/>
    <xf numFmtId="0" fontId="2" fillId="0" borderId="1" xfId="0" applyFont="1" applyBorder="1"/>
    <xf numFmtId="2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2" fontId="0" fillId="0" borderId="1" xfId="1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6F2AD-E671-CA42-9B9A-50365B828317}">
  <dimension ref="A1:R25"/>
  <sheetViews>
    <sheetView tabSelected="1" workbookViewId="0">
      <selection activeCell="P2" sqref="P2"/>
    </sheetView>
  </sheetViews>
  <sheetFormatPr baseColWidth="10" defaultRowHeight="16" x14ac:dyDescent="0.2"/>
  <cols>
    <col min="5" max="5" width="9.83203125" bestFit="1" customWidth="1"/>
    <col min="6" max="6" width="13.1640625" bestFit="1" customWidth="1"/>
    <col min="7" max="7" width="18" bestFit="1" customWidth="1"/>
    <col min="8" max="8" width="6.1640625" bestFit="1" customWidth="1"/>
    <col min="9" max="9" width="11" bestFit="1" customWidth="1"/>
    <col min="10" max="10" width="14.5" bestFit="1" customWidth="1"/>
    <col min="11" max="11" width="7.6640625" bestFit="1" customWidth="1"/>
    <col min="12" max="12" width="17.6640625" bestFit="1" customWidth="1"/>
    <col min="13" max="13" width="17.33203125" bestFit="1" customWidth="1"/>
  </cols>
  <sheetData>
    <row r="1" spans="1:18" x14ac:dyDescent="0.2">
      <c r="B1" s="6" t="s">
        <v>1</v>
      </c>
      <c r="C1" s="6"/>
      <c r="D1" s="6"/>
      <c r="E1" s="6" t="s">
        <v>9</v>
      </c>
      <c r="F1" s="6"/>
      <c r="G1" s="6" t="s">
        <v>10</v>
      </c>
      <c r="H1" s="6"/>
      <c r="I1" s="6" t="s">
        <v>21</v>
      </c>
      <c r="J1" s="6"/>
      <c r="K1" s="6"/>
      <c r="L1" s="6"/>
      <c r="M1" s="6"/>
      <c r="N1" s="6" t="s">
        <v>22</v>
      </c>
      <c r="O1" s="6"/>
      <c r="P1" s="6" t="s">
        <v>23</v>
      </c>
      <c r="Q1" s="6"/>
      <c r="R1" s="6"/>
    </row>
    <row r="2" spans="1:18" x14ac:dyDescent="0.2">
      <c r="A2" s="1" t="s">
        <v>0</v>
      </c>
      <c r="B2" s="1" t="s">
        <v>8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1" t="s">
        <v>16</v>
      </c>
      <c r="O2" s="1" t="s">
        <v>17</v>
      </c>
      <c r="P2" s="1" t="s">
        <v>18</v>
      </c>
      <c r="Q2" s="8" t="s">
        <v>19</v>
      </c>
      <c r="R2" s="9" t="s">
        <v>20</v>
      </c>
    </row>
    <row r="3" spans="1:18" ht="18" x14ac:dyDescent="0.2">
      <c r="A3" s="2">
        <v>46080</v>
      </c>
      <c r="B3" s="3">
        <v>6878.88</v>
      </c>
      <c r="C3" s="3">
        <v>6882.96</v>
      </c>
      <c r="D3" s="3">
        <v>6882.96</v>
      </c>
      <c r="E3" s="4">
        <v>3.6699999999999997E-2</v>
      </c>
      <c r="F3" s="4">
        <v>3.9699999999999999E-2</v>
      </c>
      <c r="G3" s="5">
        <f>F3+H3</f>
        <v>8.3400000000000002E-2</v>
      </c>
      <c r="H3" s="5">
        <v>4.3700000000000003E-2</v>
      </c>
      <c r="I3" s="7">
        <v>71.319999999999993</v>
      </c>
      <c r="J3" s="10">
        <f>I3-K3</f>
        <v>4.3599999999999994</v>
      </c>
      <c r="K3" s="1">
        <v>66.959999999999994</v>
      </c>
      <c r="L3" s="1">
        <v>72.290000000000006</v>
      </c>
      <c r="M3" s="1">
        <v>68.64</v>
      </c>
      <c r="N3" s="4">
        <f>S3/100</f>
        <v>0</v>
      </c>
      <c r="O3" s="4">
        <f>N3-E3</f>
        <v>-3.6699999999999997E-2</v>
      </c>
      <c r="P3" s="11">
        <v>19.86</v>
      </c>
      <c r="Q3" s="10">
        <v>5247.9</v>
      </c>
      <c r="R3" s="9">
        <v>65870.2</v>
      </c>
    </row>
    <row r="4" spans="1:18" ht="18" x14ac:dyDescent="0.2">
      <c r="A4" s="2">
        <v>46083</v>
      </c>
      <c r="B4" s="3">
        <v>6881.62</v>
      </c>
      <c r="C4" s="3">
        <v>6901.01</v>
      </c>
      <c r="D4" s="3">
        <v>6901.01</v>
      </c>
      <c r="E4" s="4">
        <v>3.7200000000000004E-2</v>
      </c>
      <c r="F4" s="4">
        <v>4.0500000000000001E-2</v>
      </c>
      <c r="G4" s="5">
        <f t="shared" ref="G4:G25" si="0">F4+H4</f>
        <v>8.4100000000000008E-2</v>
      </c>
      <c r="H4" s="5">
        <v>4.36E-2</v>
      </c>
      <c r="I4" s="7">
        <v>77.239999999999995</v>
      </c>
      <c r="J4" s="10">
        <f t="shared" ref="J4:J25" si="1">I4-K4</f>
        <v>6.1099999999999994</v>
      </c>
      <c r="K4" s="1">
        <v>71.13</v>
      </c>
      <c r="L4" s="1">
        <v>76.16</v>
      </c>
      <c r="M4" s="1">
        <v>70.02</v>
      </c>
      <c r="N4" s="4">
        <v>0.05</v>
      </c>
      <c r="O4" s="4">
        <f>N4-E4</f>
        <v>1.2799999999999999E-2</v>
      </c>
      <c r="P4" s="11">
        <v>21.44</v>
      </c>
      <c r="Q4" s="10">
        <v>5311.6</v>
      </c>
      <c r="R4" s="9">
        <v>68790.8</v>
      </c>
    </row>
    <row r="5" spans="1:18" ht="18" x14ac:dyDescent="0.2">
      <c r="A5" s="2">
        <v>46084</v>
      </c>
      <c r="B5" s="3">
        <v>6816.63</v>
      </c>
      <c r="C5" s="3">
        <v>6840.05</v>
      </c>
      <c r="D5" s="3">
        <v>6840.05</v>
      </c>
      <c r="E5" s="4">
        <v>3.7100000000000001E-2</v>
      </c>
      <c r="F5" s="4">
        <v>4.0599999999999997E-2</v>
      </c>
      <c r="G5" s="5">
        <f t="shared" si="0"/>
        <v>8.4599999999999995E-2</v>
      </c>
      <c r="H5" s="5">
        <v>4.3999999999999997E-2</v>
      </c>
      <c r="I5" s="7">
        <v>83.28</v>
      </c>
      <c r="J5" s="10">
        <f t="shared" si="1"/>
        <v>8.7999999999999972</v>
      </c>
      <c r="K5" s="1">
        <v>74.48</v>
      </c>
      <c r="L5" s="1">
        <v>78.38</v>
      </c>
      <c r="M5" s="1">
        <v>70.489999999999995</v>
      </c>
      <c r="N5" s="4">
        <v>5.0199999999999995E-2</v>
      </c>
      <c r="O5" s="4">
        <f>N5-E5</f>
        <v>1.3099999999999994E-2</v>
      </c>
      <c r="P5" s="11">
        <v>23.57</v>
      </c>
      <c r="Q5" s="10">
        <v>5123.7</v>
      </c>
      <c r="R5" s="9">
        <v>68318.5</v>
      </c>
    </row>
    <row r="6" spans="1:18" ht="18" x14ac:dyDescent="0.2">
      <c r="A6" s="2">
        <v>46085</v>
      </c>
      <c r="B6" s="3">
        <v>6869.5</v>
      </c>
      <c r="C6" s="3">
        <v>6885.94</v>
      </c>
      <c r="D6" s="3">
        <v>6885.94</v>
      </c>
      <c r="E6" s="4">
        <v>3.7100000000000001E-2</v>
      </c>
      <c r="F6" s="4">
        <v>4.0899999999999999E-2</v>
      </c>
      <c r="G6" s="5">
        <f t="shared" si="0"/>
        <v>8.4600000000000009E-2</v>
      </c>
      <c r="H6" s="5">
        <v>4.3700000000000003E-2</v>
      </c>
      <c r="I6" s="7">
        <v>81.56</v>
      </c>
      <c r="J6" s="10">
        <f t="shared" si="1"/>
        <v>6.980000000000004</v>
      </c>
      <c r="K6" s="1">
        <v>74.58</v>
      </c>
      <c r="L6" s="1">
        <v>78.010000000000005</v>
      </c>
      <c r="M6" s="1">
        <v>70.66</v>
      </c>
      <c r="N6" s="4">
        <v>5.0199999999999995E-2</v>
      </c>
      <c r="O6" s="4">
        <f>N6-E6</f>
        <v>1.3099999999999994E-2</v>
      </c>
      <c r="P6" s="11">
        <v>21.15</v>
      </c>
      <c r="Q6" s="10">
        <v>5134.7</v>
      </c>
      <c r="R6" s="9">
        <v>72768.7</v>
      </c>
    </row>
    <row r="7" spans="1:18" ht="18" x14ac:dyDescent="0.2">
      <c r="A7" s="2">
        <v>46086</v>
      </c>
      <c r="B7" s="3">
        <v>6830.71</v>
      </c>
      <c r="C7" s="3">
        <v>6870.43</v>
      </c>
      <c r="D7" s="3">
        <v>6870.43</v>
      </c>
      <c r="E7" s="4">
        <v>3.7000000000000005E-2</v>
      </c>
      <c r="F7" s="4">
        <v>4.1299999999999996E-2</v>
      </c>
      <c r="G7" s="5">
        <f t="shared" si="0"/>
        <v>8.5199999999999998E-2</v>
      </c>
      <c r="H7" s="5">
        <v>4.3900000000000002E-2</v>
      </c>
      <c r="I7" s="7">
        <v>88.59</v>
      </c>
      <c r="J7" s="10">
        <f t="shared" si="1"/>
        <v>7.710000000000008</v>
      </c>
      <c r="K7" s="1">
        <v>80.88</v>
      </c>
      <c r="L7" s="1">
        <v>81.040000000000006</v>
      </c>
      <c r="M7" s="1">
        <v>71.930000000000007</v>
      </c>
      <c r="N7" s="4">
        <v>5.0599999999999999E-2</v>
      </c>
      <c r="O7" s="4">
        <f>N7-E7</f>
        <v>1.3599999999999994E-2</v>
      </c>
      <c r="P7" s="11">
        <v>23.75</v>
      </c>
      <c r="Q7" s="10">
        <v>5078.7</v>
      </c>
      <c r="R7" s="9">
        <v>70887.5</v>
      </c>
    </row>
    <row r="8" spans="1:18" ht="18" x14ac:dyDescent="0.2">
      <c r="A8" s="2">
        <v>46087</v>
      </c>
      <c r="B8" s="3">
        <v>6740.02</v>
      </c>
      <c r="C8" s="3">
        <v>6773.42</v>
      </c>
      <c r="D8" s="3">
        <v>6773.42</v>
      </c>
      <c r="E8" s="4">
        <v>3.6900000000000002E-2</v>
      </c>
      <c r="F8" s="4">
        <v>4.1500000000000002E-2</v>
      </c>
      <c r="G8" s="5">
        <f t="shared" si="0"/>
        <v>8.5900000000000004E-2</v>
      </c>
      <c r="H8" s="5">
        <v>4.4400000000000002E-2</v>
      </c>
      <c r="I8" s="7">
        <v>95.74</v>
      </c>
      <c r="J8" s="10">
        <f t="shared" si="1"/>
        <v>4.9699999999999989</v>
      </c>
      <c r="K8" s="1">
        <v>90.77</v>
      </c>
      <c r="L8" s="1">
        <v>87.2</v>
      </c>
      <c r="M8" s="1">
        <v>74.17</v>
      </c>
      <c r="N8" s="4">
        <v>5.0900000000000001E-2</v>
      </c>
      <c r="O8" s="4">
        <f>N8-E8</f>
        <v>1.3999999999999999E-2</v>
      </c>
      <c r="P8" s="11">
        <v>29.49</v>
      </c>
      <c r="Q8" s="10">
        <v>5158.7</v>
      </c>
      <c r="R8" s="9">
        <v>68123.899999999994</v>
      </c>
    </row>
    <row r="9" spans="1:18" ht="18" x14ac:dyDescent="0.2">
      <c r="A9" s="2">
        <v>46090</v>
      </c>
      <c r="B9" s="3">
        <v>6795.99</v>
      </c>
      <c r="C9" s="3">
        <v>6810.44</v>
      </c>
      <c r="D9" s="3">
        <v>6810.44</v>
      </c>
      <c r="E9" s="4">
        <v>3.7100000000000001E-2</v>
      </c>
      <c r="F9" s="4">
        <v>4.1200000000000001E-2</v>
      </c>
      <c r="G9" s="5">
        <f t="shared" si="0"/>
        <v>8.5300000000000001E-2</v>
      </c>
      <c r="H9" s="5">
        <v>4.41E-2</v>
      </c>
      <c r="I9" s="7">
        <v>94.35</v>
      </c>
      <c r="J9" s="10">
        <f t="shared" si="1"/>
        <v>-0.30000000000001137</v>
      </c>
      <c r="K9" s="1">
        <v>94.65</v>
      </c>
      <c r="L9" s="1">
        <v>93.72</v>
      </c>
      <c r="M9" s="1">
        <v>77.06</v>
      </c>
      <c r="N9" s="4">
        <v>5.0700000000000002E-2</v>
      </c>
      <c r="O9" s="4">
        <f>N9-E9</f>
        <v>1.3600000000000001E-2</v>
      </c>
      <c r="P9" s="11">
        <v>25.5</v>
      </c>
      <c r="Q9" s="10">
        <v>5103.7</v>
      </c>
      <c r="R9" s="9">
        <v>68435.5</v>
      </c>
    </row>
    <row r="10" spans="1:18" ht="18" x14ac:dyDescent="0.2">
      <c r="A10" s="2">
        <v>46091</v>
      </c>
      <c r="B10" s="3">
        <v>6781.48</v>
      </c>
      <c r="C10" s="3">
        <v>6845.08</v>
      </c>
      <c r="D10" s="3">
        <v>6845.08</v>
      </c>
      <c r="E10" s="4">
        <v>3.7100000000000001E-2</v>
      </c>
      <c r="F10" s="4">
        <v>4.1500000000000002E-2</v>
      </c>
      <c r="G10" s="5">
        <f t="shared" si="0"/>
        <v>8.5699999999999998E-2</v>
      </c>
      <c r="H10" s="5">
        <v>4.4200000000000003E-2</v>
      </c>
      <c r="I10" s="7">
        <v>89.84</v>
      </c>
      <c r="J10" s="10">
        <f t="shared" si="1"/>
        <v>6.1300000000000097</v>
      </c>
      <c r="K10" s="1">
        <v>83.71</v>
      </c>
      <c r="L10" s="1">
        <v>85.27</v>
      </c>
      <c r="M10" s="1">
        <v>74.7</v>
      </c>
      <c r="N10" s="4">
        <v>5.0999999999999997E-2</v>
      </c>
      <c r="O10" s="4">
        <f>N10-E10</f>
        <v>1.3899999999999996E-2</v>
      </c>
      <c r="P10" s="11">
        <v>24.93</v>
      </c>
      <c r="Q10" s="10">
        <v>5242.1000000000004</v>
      </c>
      <c r="R10" s="9">
        <v>69951.899999999994</v>
      </c>
    </row>
    <row r="11" spans="1:18" ht="18" x14ac:dyDescent="0.2">
      <c r="A11" s="2">
        <v>46092</v>
      </c>
      <c r="B11" s="3">
        <v>6775.8</v>
      </c>
      <c r="C11" s="3">
        <v>6811.15</v>
      </c>
      <c r="D11" s="3">
        <v>6811.15</v>
      </c>
      <c r="E11" s="4">
        <v>3.7100000000000001E-2</v>
      </c>
      <c r="F11" s="4">
        <v>4.2099999999999999E-2</v>
      </c>
      <c r="G11" s="5">
        <f t="shared" si="0"/>
        <v>8.6300000000000002E-2</v>
      </c>
      <c r="H11" s="5">
        <v>4.4200000000000003E-2</v>
      </c>
      <c r="I11" s="7">
        <v>90.98</v>
      </c>
      <c r="J11" s="10">
        <f t="shared" si="1"/>
        <v>4.1800000000000068</v>
      </c>
      <c r="K11" s="1">
        <v>86.8</v>
      </c>
      <c r="L11" s="1">
        <v>89.35</v>
      </c>
      <c r="M11" s="1">
        <v>77.77</v>
      </c>
      <c r="N11" s="4">
        <v>5.1900000000000002E-2</v>
      </c>
      <c r="O11" s="4">
        <f>N11-E11</f>
        <v>1.4800000000000001E-2</v>
      </c>
      <c r="P11" s="11">
        <v>24.23</v>
      </c>
      <c r="Q11" s="10">
        <v>5179.1000000000004</v>
      </c>
      <c r="R11" s="9">
        <v>70190.100000000006</v>
      </c>
    </row>
    <row r="12" spans="1:18" ht="18" x14ac:dyDescent="0.2">
      <c r="A12" s="2">
        <v>46093</v>
      </c>
      <c r="B12" s="3">
        <v>6672.62</v>
      </c>
      <c r="C12" s="3">
        <v>6772.77</v>
      </c>
      <c r="D12" s="3">
        <v>6670.43</v>
      </c>
      <c r="E12" s="4">
        <v>3.7199999999999997E-2</v>
      </c>
      <c r="F12" s="4">
        <v>4.2700000000000002E-2</v>
      </c>
      <c r="G12" s="5">
        <f t="shared" si="0"/>
        <v>8.7499999999999994E-2</v>
      </c>
      <c r="H12" s="5">
        <v>4.48E-2</v>
      </c>
      <c r="I12" s="7">
        <v>102.38</v>
      </c>
      <c r="J12" s="10">
        <f t="shared" si="1"/>
        <v>6.769999999999996</v>
      </c>
      <c r="K12" s="1">
        <v>95.61</v>
      </c>
      <c r="L12" s="1">
        <v>96.63</v>
      </c>
      <c r="M12" s="1">
        <v>80.72</v>
      </c>
      <c r="N12" s="4">
        <v>5.28E-2</v>
      </c>
      <c r="O12" s="4">
        <f>N12-E12</f>
        <v>1.5600000000000003E-2</v>
      </c>
      <c r="P12" s="11">
        <v>27.29</v>
      </c>
      <c r="Q12" s="10">
        <v>5125.8</v>
      </c>
      <c r="R12" s="9">
        <v>70494.100000000006</v>
      </c>
    </row>
    <row r="13" spans="1:18" ht="18" x14ac:dyDescent="0.2">
      <c r="A13" s="2">
        <v>46094</v>
      </c>
      <c r="B13" s="3">
        <v>6632.19</v>
      </c>
      <c r="C13" s="3">
        <v>6733.3</v>
      </c>
      <c r="D13" s="3">
        <v>6623.92</v>
      </c>
      <c r="E13" s="5">
        <v>3.7199999999999997E-2</v>
      </c>
      <c r="F13" s="5">
        <v>4.2799999999999998E-2</v>
      </c>
      <c r="G13" s="5">
        <f t="shared" si="0"/>
        <v>8.7900000000000006E-2</v>
      </c>
      <c r="H13" s="5">
        <v>4.5100000000000001E-2</v>
      </c>
      <c r="I13" s="7">
        <v>103.23</v>
      </c>
      <c r="J13" s="10">
        <f t="shared" si="1"/>
        <v>4.75</v>
      </c>
      <c r="K13" s="1">
        <v>98.48</v>
      </c>
      <c r="L13" s="1">
        <v>98.91</v>
      </c>
      <c r="M13" s="1">
        <v>81.97</v>
      </c>
      <c r="N13" s="4">
        <v>5.3200000000000004E-2</v>
      </c>
      <c r="O13" s="4">
        <f>N13-E13</f>
        <v>1.6000000000000007E-2</v>
      </c>
      <c r="P13" s="11">
        <v>27.19</v>
      </c>
      <c r="Q13" s="10">
        <v>5061.7</v>
      </c>
      <c r="R13" s="9">
        <v>70957</v>
      </c>
    </row>
    <row r="14" spans="1:18" ht="18" x14ac:dyDescent="0.2">
      <c r="A14" s="2">
        <v>46097</v>
      </c>
      <c r="B14" s="3">
        <v>6699.38</v>
      </c>
      <c r="C14" s="3">
        <v>6729.79</v>
      </c>
      <c r="D14" s="3">
        <v>6674.37</v>
      </c>
      <c r="E14" s="5">
        <v>3.7200000000000004E-2</v>
      </c>
      <c r="F14" s="5">
        <v>4.2300000000000004E-2</v>
      </c>
      <c r="G14" s="5">
        <f t="shared" si="0"/>
        <v>8.7999999999999995E-2</v>
      </c>
      <c r="H14" s="5">
        <v>4.5699999999999998E-2</v>
      </c>
      <c r="I14" s="7">
        <v>101.04</v>
      </c>
      <c r="J14" s="10">
        <f t="shared" si="1"/>
        <v>7.6500000000000057</v>
      </c>
      <c r="K14" s="1">
        <v>93.39</v>
      </c>
      <c r="L14" s="1">
        <v>96.04</v>
      </c>
      <c r="M14" s="1">
        <v>80.42</v>
      </c>
      <c r="N14" s="4">
        <v>5.2600000000000001E-2</v>
      </c>
      <c r="O14" s="4">
        <f>N14-E14</f>
        <v>1.5399999999999997E-2</v>
      </c>
      <c r="P14" s="11">
        <v>23.51</v>
      </c>
      <c r="Q14" s="10">
        <v>5039.3999999999996</v>
      </c>
      <c r="R14" s="9">
        <v>74864.100000000006</v>
      </c>
    </row>
    <row r="15" spans="1:18" ht="18" x14ac:dyDescent="0.2">
      <c r="A15" s="2">
        <v>46098</v>
      </c>
      <c r="B15" s="3">
        <v>6716.09</v>
      </c>
      <c r="C15" s="3">
        <v>6754.3</v>
      </c>
      <c r="D15" s="3">
        <v>6710.8</v>
      </c>
      <c r="E15" s="5">
        <v>3.7200000000000004E-2</v>
      </c>
      <c r="F15" s="5">
        <v>4.2000000000000003E-2</v>
      </c>
      <c r="G15" s="5">
        <f t="shared" si="0"/>
        <v>8.7600000000000011E-2</v>
      </c>
      <c r="H15" s="5">
        <v>4.5600000000000002E-2</v>
      </c>
      <c r="I15" s="7">
        <v>108.39</v>
      </c>
      <c r="J15" s="10">
        <f t="shared" si="1"/>
        <v>12.379999999999995</v>
      </c>
      <c r="K15" s="1">
        <v>96.01</v>
      </c>
      <c r="L15" s="1">
        <v>99.39</v>
      </c>
      <c r="M15" s="1">
        <v>82.47</v>
      </c>
      <c r="N15" s="4">
        <v>5.2300000000000006E-2</v>
      </c>
      <c r="O15" s="4">
        <f>N15-E15</f>
        <v>1.5100000000000002E-2</v>
      </c>
      <c r="P15" s="11">
        <v>22.37</v>
      </c>
      <c r="Q15" s="10">
        <v>5045.6000000000004</v>
      </c>
      <c r="R15" s="9">
        <v>73908.899999999994</v>
      </c>
    </row>
    <row r="16" spans="1:18" ht="18" x14ac:dyDescent="0.2">
      <c r="A16" s="2">
        <v>46099</v>
      </c>
      <c r="B16" s="3">
        <v>6624.7</v>
      </c>
      <c r="C16" s="3">
        <v>6705.18</v>
      </c>
      <c r="D16" s="3">
        <v>6621.66</v>
      </c>
      <c r="E16" s="5">
        <v>3.73E-2</v>
      </c>
      <c r="F16" s="5">
        <v>4.2599999999999999E-2</v>
      </c>
      <c r="G16" s="5">
        <f t="shared" si="0"/>
        <v>8.879999999999999E-2</v>
      </c>
      <c r="H16" s="5">
        <v>4.6199999999999998E-2</v>
      </c>
      <c r="I16" s="7">
        <v>118.09</v>
      </c>
      <c r="J16" s="10">
        <f t="shared" si="1"/>
        <v>21.97</v>
      </c>
      <c r="K16" s="1">
        <v>96.12</v>
      </c>
      <c r="L16" s="1">
        <v>102.92</v>
      </c>
      <c r="M16" s="1">
        <v>84.74</v>
      </c>
      <c r="N16" s="4">
        <v>5.2900000000000003E-2</v>
      </c>
      <c r="O16" s="4">
        <f>N16-E16</f>
        <v>1.5600000000000003E-2</v>
      </c>
      <c r="P16" s="11">
        <v>25.09</v>
      </c>
      <c r="Q16" s="10">
        <v>4932.8999999999996</v>
      </c>
      <c r="R16" s="9">
        <v>71247.899999999994</v>
      </c>
    </row>
    <row r="17" spans="1:18" ht="18" x14ac:dyDescent="0.2">
      <c r="A17" s="2">
        <v>46100</v>
      </c>
      <c r="B17" s="3">
        <v>6606.49</v>
      </c>
      <c r="C17" s="3">
        <v>6636.74</v>
      </c>
      <c r="D17" s="3">
        <v>6557.82</v>
      </c>
      <c r="E17" s="5">
        <v>3.73E-2</v>
      </c>
      <c r="F17" s="5">
        <v>4.2500000000000003E-2</v>
      </c>
      <c r="G17" s="5">
        <f t="shared" si="0"/>
        <v>8.8800000000000004E-2</v>
      </c>
      <c r="H17" s="5">
        <v>4.6300000000000001E-2</v>
      </c>
      <c r="I17" s="7">
        <v>111.05</v>
      </c>
      <c r="J17" s="10">
        <f t="shared" si="1"/>
        <v>14.939999999999998</v>
      </c>
      <c r="K17" s="1">
        <v>96.11</v>
      </c>
      <c r="L17" s="1">
        <v>103.78</v>
      </c>
      <c r="M17" s="1">
        <v>85.18</v>
      </c>
      <c r="N17" s="4">
        <v>5.2900000000000003E-2</v>
      </c>
      <c r="O17" s="4">
        <f>N17-E17</f>
        <v>1.5600000000000003E-2</v>
      </c>
      <c r="P17" s="11">
        <v>24.06</v>
      </c>
      <c r="Q17" s="10">
        <v>4640.5</v>
      </c>
      <c r="R17" s="9">
        <v>69916.7</v>
      </c>
    </row>
    <row r="18" spans="1:18" ht="18" x14ac:dyDescent="0.2">
      <c r="A18" s="2">
        <v>46101</v>
      </c>
      <c r="B18" s="3">
        <v>6506.48</v>
      </c>
      <c r="C18" s="3">
        <v>6594.66</v>
      </c>
      <c r="D18" s="3">
        <v>6473.52</v>
      </c>
      <c r="E18" s="5">
        <v>3.7400000000000003E-2</v>
      </c>
      <c r="F18" s="5">
        <v>4.3899999999999995E-2</v>
      </c>
      <c r="G18" s="5">
        <f t="shared" si="0"/>
        <v>9.0799999999999992E-2</v>
      </c>
      <c r="H18" s="5">
        <v>4.6899999999999997E-2</v>
      </c>
      <c r="I18" s="7">
        <v>118.42</v>
      </c>
      <c r="J18" s="10">
        <f t="shared" si="1"/>
        <v>19.710000000000008</v>
      </c>
      <c r="K18" s="1">
        <v>98.71</v>
      </c>
      <c r="L18" s="1">
        <v>106.41</v>
      </c>
      <c r="M18" s="1">
        <v>85.87</v>
      </c>
      <c r="N18" s="4">
        <v>5.4000000000000006E-2</v>
      </c>
      <c r="O18" s="4">
        <f>N18-E18</f>
        <v>1.6600000000000004E-2</v>
      </c>
      <c r="P18" s="11">
        <v>26.78</v>
      </c>
      <c r="Q18" s="10">
        <v>4609.6000000000004</v>
      </c>
      <c r="R18" s="9">
        <v>70517.2</v>
      </c>
    </row>
    <row r="19" spans="1:18" ht="18" x14ac:dyDescent="0.2">
      <c r="A19" s="2">
        <v>46104</v>
      </c>
      <c r="B19" s="3">
        <v>6581</v>
      </c>
      <c r="C19" s="3">
        <v>6651.62</v>
      </c>
      <c r="D19" s="3">
        <v>6565.55</v>
      </c>
      <c r="E19" s="5">
        <v>3.7400000000000003E-2</v>
      </c>
      <c r="F19" s="5">
        <v>4.3400000000000001E-2</v>
      </c>
      <c r="G19" s="5">
        <f t="shared" si="0"/>
        <v>8.9799999999999991E-2</v>
      </c>
      <c r="H19" s="5">
        <v>4.6399999999999997E-2</v>
      </c>
      <c r="I19" s="7">
        <v>103.79</v>
      </c>
      <c r="J19" s="10">
        <f t="shared" si="1"/>
        <v>14.460000000000008</v>
      </c>
      <c r="K19" s="1">
        <v>89.33</v>
      </c>
      <c r="L19" s="1">
        <v>95.92</v>
      </c>
      <c r="M19" s="1">
        <v>80.55</v>
      </c>
      <c r="N19" s="4">
        <v>5.3399999999999996E-2</v>
      </c>
      <c r="O19" s="4">
        <f t="shared" ref="O19:O25" si="2">N19-E19</f>
        <v>1.5999999999999993E-2</v>
      </c>
      <c r="P19" s="11">
        <v>26.15</v>
      </c>
      <c r="Q19" s="10">
        <v>4439.5</v>
      </c>
      <c r="R19" s="9">
        <v>70908.5</v>
      </c>
    </row>
    <row r="20" spans="1:18" ht="18" x14ac:dyDescent="0.2">
      <c r="A20" s="2">
        <v>46105</v>
      </c>
      <c r="B20" s="3">
        <v>6556.37</v>
      </c>
      <c r="C20" s="3">
        <v>6595.75</v>
      </c>
      <c r="D20" s="3">
        <v>6525.11</v>
      </c>
      <c r="E20" s="5">
        <v>3.7400000000000003E-2</v>
      </c>
      <c r="F20" s="5">
        <v>4.3899999999999995E-2</v>
      </c>
      <c r="G20" s="5">
        <f t="shared" si="0"/>
        <v>9.0399999999999994E-2</v>
      </c>
      <c r="H20" s="5">
        <v>4.65E-2</v>
      </c>
      <c r="I20" s="7">
        <v>104.38</v>
      </c>
      <c r="J20" s="10">
        <f t="shared" si="1"/>
        <v>12.089999999999989</v>
      </c>
      <c r="K20" s="7">
        <v>92.29</v>
      </c>
      <c r="L20" s="1">
        <v>100.23</v>
      </c>
      <c r="M20" s="1">
        <v>83.56</v>
      </c>
      <c r="N20" s="4">
        <v>5.3800000000000001E-2</v>
      </c>
      <c r="O20" s="4">
        <f t="shared" si="2"/>
        <v>1.6399999999999998E-2</v>
      </c>
      <c r="P20" s="11">
        <v>26.95</v>
      </c>
      <c r="Q20" s="10">
        <v>4434.1000000000004</v>
      </c>
      <c r="R20" s="9">
        <v>70549.3</v>
      </c>
    </row>
    <row r="21" spans="1:18" ht="18" x14ac:dyDescent="0.2">
      <c r="A21" s="2">
        <v>46106</v>
      </c>
      <c r="B21" s="3">
        <v>6591.94</v>
      </c>
      <c r="C21" s="3">
        <v>6633.94</v>
      </c>
      <c r="D21" s="3">
        <v>6568.41</v>
      </c>
      <c r="E21" s="5">
        <v>3.73E-2</v>
      </c>
      <c r="F21" s="5">
        <v>4.3299999999999998E-2</v>
      </c>
      <c r="G21" s="5">
        <f t="shared" si="0"/>
        <v>8.9599999999999999E-2</v>
      </c>
      <c r="H21" s="5">
        <v>4.6300000000000001E-2</v>
      </c>
      <c r="I21" s="7">
        <v>102.21</v>
      </c>
      <c r="J21" s="10">
        <f t="shared" si="1"/>
        <v>11.879999999999995</v>
      </c>
      <c r="K21" s="7">
        <v>90.33</v>
      </c>
      <c r="L21" s="1">
        <v>97.26</v>
      </c>
      <c r="M21" s="1">
        <v>82.29</v>
      </c>
      <c r="N21" s="4">
        <f>S21/100</f>
        <v>0</v>
      </c>
      <c r="O21" s="4">
        <f t="shared" si="2"/>
        <v>-3.73E-2</v>
      </c>
      <c r="P21" s="11">
        <v>25.33</v>
      </c>
      <c r="Q21" s="10">
        <v>4560.76</v>
      </c>
      <c r="R21" s="9">
        <v>71226.2</v>
      </c>
    </row>
    <row r="22" spans="1:18" x14ac:dyDescent="0.2">
      <c r="A22" s="2">
        <v>46107</v>
      </c>
      <c r="B22" s="3">
        <v>6477.16</v>
      </c>
      <c r="C22" s="3">
        <v>6573.22</v>
      </c>
      <c r="D22" s="3">
        <v>6473.79</v>
      </c>
      <c r="E22" s="5">
        <v>3.73E-2</v>
      </c>
      <c r="F22" s="5">
        <v>4.4200000000000003E-2</v>
      </c>
      <c r="G22" s="5">
        <f t="shared" si="0"/>
        <v>9.1300000000000006E-2</v>
      </c>
      <c r="H22" s="5">
        <v>4.7100000000000003E-2</v>
      </c>
      <c r="I22" s="7">
        <v>107.91</v>
      </c>
      <c r="J22" s="10">
        <f t="shared" si="1"/>
        <v>13.47999999999999</v>
      </c>
      <c r="K22" s="7">
        <v>94.43</v>
      </c>
      <c r="L22" s="1">
        <v>101.89</v>
      </c>
      <c r="M22" s="1">
        <v>84.41</v>
      </c>
      <c r="N22" s="4">
        <f t="shared" ref="N22:N25" si="3">S22/100</f>
        <v>0</v>
      </c>
      <c r="O22" s="4">
        <f t="shared" si="2"/>
        <v>-3.73E-2</v>
      </c>
      <c r="P22" s="12">
        <v>27.44</v>
      </c>
      <c r="Q22" s="13">
        <v>4382.04</v>
      </c>
      <c r="R22" s="1">
        <v>68812.600000000006</v>
      </c>
    </row>
    <row r="23" spans="1:18" x14ac:dyDescent="0.2">
      <c r="A23" s="2">
        <v>46108</v>
      </c>
      <c r="B23" s="3">
        <v>6368.85</v>
      </c>
      <c r="C23" s="3">
        <v>6453.89</v>
      </c>
      <c r="D23" s="3">
        <v>6356.08</v>
      </c>
      <c r="E23" s="5">
        <v>3.73E-2</v>
      </c>
      <c r="F23" s="5">
        <v>4.4400000000000002E-2</v>
      </c>
      <c r="G23" s="5">
        <f t="shared" si="0"/>
        <v>9.2200000000000004E-2</v>
      </c>
      <c r="H23" s="5">
        <v>4.7800000000000002E-2</v>
      </c>
      <c r="I23" s="7">
        <v>112.5</v>
      </c>
      <c r="J23" s="10">
        <f t="shared" si="1"/>
        <v>12.980000000000004</v>
      </c>
      <c r="K23" s="7">
        <v>99.52</v>
      </c>
      <c r="L23" s="1">
        <v>105.32</v>
      </c>
      <c r="M23" s="1">
        <v>84.43</v>
      </c>
      <c r="N23" s="4">
        <f t="shared" si="3"/>
        <v>0</v>
      </c>
      <c r="O23" s="4">
        <f t="shared" si="2"/>
        <v>-3.73E-2</v>
      </c>
      <c r="P23" s="12">
        <v>31.004999999999999</v>
      </c>
      <c r="Q23" s="13">
        <v>4494.1000000000004</v>
      </c>
      <c r="R23" s="1">
        <v>66395.8</v>
      </c>
    </row>
    <row r="24" spans="1:18" x14ac:dyDescent="0.2">
      <c r="A24" s="2">
        <v>46111</v>
      </c>
      <c r="B24" s="3">
        <v>6343.84</v>
      </c>
      <c r="C24" s="3">
        <v>6427.31</v>
      </c>
      <c r="D24" s="3">
        <v>6315.91</v>
      </c>
      <c r="E24" s="5">
        <v>3.7100000000000001E-2</v>
      </c>
      <c r="F24" s="5">
        <v>4.3499999999999997E-2</v>
      </c>
      <c r="G24" s="5">
        <f t="shared" si="0"/>
        <v>9.1599999999999987E-2</v>
      </c>
      <c r="H24" s="5">
        <v>4.8099999999999997E-2</v>
      </c>
      <c r="I24" s="7">
        <v>112.85</v>
      </c>
      <c r="J24" s="10">
        <f t="shared" si="1"/>
        <v>9.9299999999999926</v>
      </c>
      <c r="K24" s="7">
        <v>102.92</v>
      </c>
      <c r="L24" s="7">
        <v>107.39</v>
      </c>
      <c r="M24" s="7">
        <v>84.07</v>
      </c>
      <c r="N24" s="4">
        <f t="shared" si="3"/>
        <v>0</v>
      </c>
      <c r="O24" s="4">
        <f t="shared" si="2"/>
        <v>-3.7100000000000001E-2</v>
      </c>
      <c r="P24" s="12">
        <v>30.61</v>
      </c>
      <c r="Q24" s="13">
        <v>4510.32</v>
      </c>
      <c r="R24" s="1">
        <v>66754.600000000006</v>
      </c>
    </row>
    <row r="25" spans="1:18" x14ac:dyDescent="0.2">
      <c r="A25" s="2">
        <v>46112</v>
      </c>
      <c r="B25" s="3">
        <v>6528.52</v>
      </c>
      <c r="C25" s="3">
        <v>6539.05</v>
      </c>
      <c r="D25" s="3">
        <v>6395.88</v>
      </c>
      <c r="E25" s="5">
        <v>3.6999999999999998E-2</v>
      </c>
      <c r="F25" s="5">
        <v>4.2999999999999997E-2</v>
      </c>
      <c r="G25" s="5">
        <f t="shared" si="0"/>
        <v>9.0700000000000003E-2</v>
      </c>
      <c r="H25" s="5">
        <v>4.7699999999999999E-2</v>
      </c>
      <c r="I25" s="7">
        <f>I24-3.5</f>
        <v>109.35</v>
      </c>
      <c r="J25" s="10">
        <f t="shared" si="1"/>
        <v>9.8799999999999955</v>
      </c>
      <c r="K25" s="7">
        <f>K24-3.45</f>
        <v>99.47</v>
      </c>
      <c r="L25" s="7">
        <v>103.64</v>
      </c>
      <c r="M25" s="7">
        <v>79.930000000000007</v>
      </c>
      <c r="N25" s="4">
        <f t="shared" si="3"/>
        <v>0</v>
      </c>
      <c r="O25" s="4">
        <f t="shared" si="2"/>
        <v>-3.6999999999999998E-2</v>
      </c>
      <c r="P25" s="5">
        <v>0.2525</v>
      </c>
      <c r="Q25" s="14">
        <v>47.006999999999998</v>
      </c>
      <c r="R25" s="1">
        <v>68041.320000000007</v>
      </c>
    </row>
  </sheetData>
  <mergeCells count="6">
    <mergeCell ref="B1:D1"/>
    <mergeCell ref="E1:F1"/>
    <mergeCell ref="G1:H1"/>
    <mergeCell ref="I1:M1"/>
    <mergeCell ref="N1:O1"/>
    <mergeCell ref="P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2026-04-01T20:50:39Z</dcterms:created>
  <dcterms:modified xsi:type="dcterms:W3CDTF">2026-04-01T20:53:14Z</dcterms:modified>
</cp:coreProperties>
</file>