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013"/>
  <workbookPr filterPrivacy="1"/>
  <xr:revisionPtr revIDLastSave="0" documentId="8_{21637EE5-9B53-6046-831F-2D6724D4CE76}" xr6:coauthVersionLast="45" xr6:coauthVersionMax="45" xr10:uidLastSave="{00000000-0000-0000-0000-000000000000}"/>
  <bookViews>
    <workbookView xWindow="3420" yWindow="460" windowWidth="30180" windowHeight="19560" activeTab="2"/>
  </bookViews>
  <sheets>
    <sheet name="Raw Data" sheetId="1" r:id="rId1"/>
    <sheet name="Computation Page" sheetId="4" r:id="rId2"/>
    <sheet name="Big Oil Multiples" sheetId="6" r:id="rId3"/>
    <sheet name="Temp" sheetId="5" r:id="rId4"/>
    <sheet name="Screen Criteria" sheetId="3" r:id="rId5"/>
  </sheets>
  <definedNames>
    <definedName name="_xlnm.Print_Titles" localSheetId="0">'Raw Data'!#REF!</definedName>
    <definedName name="_xlnm.Print_Titles" localSheetId="4">'Screen Criteria'!$1:$3</definedName>
  </definedNames>
  <calcPr calcId="191029" fullCalcOnLoad="1" iterateDelta="9.9999999999994451E-4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9" i="6" l="1"/>
  <c r="E40" i="6" l="1"/>
  <c r="F39" i="6"/>
  <c r="E39" i="6"/>
  <c r="E38" i="6"/>
  <c r="D38" i="6"/>
  <c r="G38" i="6" s="1"/>
  <c r="K32" i="6"/>
  <c r="J41" i="6" s="1"/>
  <c r="G41" i="6" s="1"/>
  <c r="J32" i="6"/>
  <c r="J40" i="6" s="1"/>
  <c r="G40" i="6" s="1"/>
  <c r="K31" i="6"/>
  <c r="H41" i="6" s="1"/>
  <c r="E41" i="6" s="1"/>
  <c r="J31" i="6"/>
  <c r="H40" i="6" s="1"/>
  <c r="K30" i="6"/>
  <c r="I41" i="6" s="1"/>
  <c r="F41" i="6" s="1"/>
  <c r="J30" i="6"/>
  <c r="I40" i="6" s="1"/>
  <c r="F40" i="6" s="1"/>
  <c r="K29" i="6"/>
  <c r="J29" i="6"/>
  <c r="I32" i="6"/>
  <c r="J39" i="6" s="1"/>
  <c r="G39" i="6" s="1"/>
  <c r="H32" i="6"/>
  <c r="J38" i="6" s="1"/>
  <c r="G32" i="6"/>
  <c r="J37" i="6" s="1"/>
  <c r="G37" i="6" s="1"/>
  <c r="F32" i="6"/>
  <c r="J36" i="6" s="1"/>
  <c r="G36" i="6" s="1"/>
  <c r="E32" i="6"/>
  <c r="J35" i="6" s="1"/>
  <c r="G35" i="6" s="1"/>
  <c r="I31" i="6"/>
  <c r="H39" i="6" s="1"/>
  <c r="H31" i="6"/>
  <c r="H38" i="6" s="1"/>
  <c r="G31" i="6"/>
  <c r="H37" i="6" s="1"/>
  <c r="E37" i="6" s="1"/>
  <c r="F31" i="6"/>
  <c r="H36" i="6" s="1"/>
  <c r="E36" i="6" s="1"/>
  <c r="E31" i="6"/>
  <c r="H35" i="6" s="1"/>
  <c r="E35" i="6" s="1"/>
  <c r="I30" i="6"/>
  <c r="I39" i="6" s="1"/>
  <c r="H30" i="6"/>
  <c r="I38" i="6" s="1"/>
  <c r="G30" i="6"/>
  <c r="I37" i="6" s="1"/>
  <c r="F37" i="6" s="1"/>
  <c r="F30" i="6"/>
  <c r="I36" i="6" s="1"/>
  <c r="F36" i="6" s="1"/>
  <c r="E30" i="6"/>
  <c r="I35" i="6" s="1"/>
  <c r="F35" i="6" s="1"/>
  <c r="I29" i="6"/>
  <c r="H29" i="6"/>
  <c r="G29" i="6"/>
  <c r="F29" i="6"/>
  <c r="E29" i="6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30" i="4"/>
  <c r="O29" i="4"/>
  <c r="O28" i="4"/>
  <c r="O27" i="4"/>
  <c r="O26" i="4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O4" i="4"/>
  <c r="O3" i="4"/>
  <c r="O2" i="4"/>
  <c r="Q51" i="4"/>
  <c r="P51" i="4"/>
  <c r="M51" i="4"/>
  <c r="L51" i="4"/>
  <c r="K51" i="4"/>
  <c r="J51" i="4"/>
  <c r="I51" i="4"/>
  <c r="H51" i="4"/>
  <c r="G51" i="4"/>
  <c r="F51" i="4"/>
  <c r="E51" i="4"/>
  <c r="N51" i="4" s="1"/>
  <c r="D51" i="4"/>
  <c r="Q50" i="4"/>
  <c r="P50" i="4"/>
  <c r="N50" i="4"/>
  <c r="M50" i="4"/>
  <c r="K50" i="4"/>
  <c r="I50" i="4"/>
  <c r="G50" i="4"/>
  <c r="F50" i="4"/>
  <c r="E50" i="4"/>
  <c r="J50" i="4" s="1"/>
  <c r="D50" i="4"/>
  <c r="L50" i="4" s="1"/>
  <c r="Q49" i="4"/>
  <c r="P49" i="4"/>
  <c r="M49" i="4"/>
  <c r="L49" i="4"/>
  <c r="K49" i="4"/>
  <c r="I49" i="4"/>
  <c r="G49" i="4"/>
  <c r="F49" i="4"/>
  <c r="E49" i="4"/>
  <c r="J49" i="4" s="1"/>
  <c r="D49" i="4"/>
  <c r="H49" i="4" s="1"/>
  <c r="Q48" i="4"/>
  <c r="P48" i="4"/>
  <c r="N48" i="4"/>
  <c r="M48" i="4"/>
  <c r="L48" i="4"/>
  <c r="K48" i="4"/>
  <c r="J48" i="4"/>
  <c r="I48" i="4"/>
  <c r="H48" i="4"/>
  <c r="G48" i="4"/>
  <c r="F48" i="4"/>
  <c r="E48" i="4"/>
  <c r="D48" i="4"/>
  <c r="Q47" i="4"/>
  <c r="P47" i="4"/>
  <c r="M47" i="4"/>
  <c r="L47" i="4"/>
  <c r="K47" i="4"/>
  <c r="G47" i="4"/>
  <c r="F47" i="4"/>
  <c r="E47" i="4"/>
  <c r="J47" i="4" s="1"/>
  <c r="D47" i="4"/>
  <c r="I47" i="4" s="1"/>
  <c r="Q46" i="4"/>
  <c r="P46" i="4"/>
  <c r="M46" i="4"/>
  <c r="K46" i="4"/>
  <c r="J46" i="4"/>
  <c r="I46" i="4"/>
  <c r="H46" i="4"/>
  <c r="G46" i="4"/>
  <c r="F46" i="4"/>
  <c r="E46" i="4"/>
  <c r="N46" i="4" s="1"/>
  <c r="D46" i="4"/>
  <c r="L46" i="4" s="1"/>
  <c r="Q45" i="4"/>
  <c r="P45" i="4"/>
  <c r="M45" i="4"/>
  <c r="L45" i="4"/>
  <c r="K45" i="4"/>
  <c r="I45" i="4"/>
  <c r="H45" i="4"/>
  <c r="G45" i="4"/>
  <c r="F45" i="4"/>
  <c r="E45" i="4"/>
  <c r="J45" i="4" s="1"/>
  <c r="D45" i="4"/>
  <c r="Q44" i="4"/>
  <c r="P44" i="4"/>
  <c r="M44" i="4"/>
  <c r="K44" i="4"/>
  <c r="J44" i="4"/>
  <c r="G44" i="4"/>
  <c r="F44" i="4"/>
  <c r="E44" i="4"/>
  <c r="N44" i="4" s="1"/>
  <c r="D44" i="4"/>
  <c r="I44" i="4" s="1"/>
  <c r="Q43" i="4"/>
  <c r="P43" i="4"/>
  <c r="M43" i="4"/>
  <c r="L43" i="4"/>
  <c r="K43" i="4"/>
  <c r="J43" i="4"/>
  <c r="I43" i="4"/>
  <c r="H43" i="4"/>
  <c r="G43" i="4"/>
  <c r="F43" i="4"/>
  <c r="E43" i="4"/>
  <c r="N43" i="4" s="1"/>
  <c r="D43" i="4"/>
  <c r="Q42" i="4"/>
  <c r="P42" i="4"/>
  <c r="M42" i="4"/>
  <c r="L42" i="4"/>
  <c r="K42" i="4"/>
  <c r="G42" i="4"/>
  <c r="F42" i="4"/>
  <c r="E42" i="4"/>
  <c r="N42" i="4" s="1"/>
  <c r="D42" i="4"/>
  <c r="H42" i="4" s="1"/>
  <c r="Q41" i="4"/>
  <c r="P41" i="4"/>
  <c r="M41" i="4"/>
  <c r="L41" i="4"/>
  <c r="K41" i="4"/>
  <c r="J41" i="4"/>
  <c r="I41" i="4"/>
  <c r="G41" i="4"/>
  <c r="F41" i="4"/>
  <c r="E41" i="4"/>
  <c r="N41" i="4" s="1"/>
  <c r="D41" i="4"/>
  <c r="H41" i="4" s="1"/>
  <c r="Q40" i="4"/>
  <c r="P40" i="4"/>
  <c r="N40" i="4"/>
  <c r="M40" i="4"/>
  <c r="L40" i="4"/>
  <c r="K40" i="4"/>
  <c r="J40" i="4"/>
  <c r="I40" i="4"/>
  <c r="H40" i="4"/>
  <c r="G40" i="4"/>
  <c r="F40" i="4"/>
  <c r="E40" i="4"/>
  <c r="D40" i="4"/>
  <c r="Q39" i="4"/>
  <c r="P39" i="4"/>
  <c r="M39" i="4"/>
  <c r="L39" i="4"/>
  <c r="K39" i="4"/>
  <c r="I39" i="4"/>
  <c r="G39" i="4"/>
  <c r="F39" i="4"/>
  <c r="E39" i="4"/>
  <c r="J39" i="4" s="1"/>
  <c r="D39" i="4"/>
  <c r="H39" i="4" s="1"/>
  <c r="Q38" i="4"/>
  <c r="P38" i="4"/>
  <c r="M38" i="4"/>
  <c r="L38" i="4"/>
  <c r="K38" i="4"/>
  <c r="J38" i="4"/>
  <c r="I38" i="4"/>
  <c r="H38" i="4"/>
  <c r="G38" i="4"/>
  <c r="F38" i="4"/>
  <c r="E38" i="4"/>
  <c r="N38" i="4" s="1"/>
  <c r="D38" i="4"/>
  <c r="Q37" i="4"/>
  <c r="P37" i="4"/>
  <c r="M37" i="4"/>
  <c r="L37" i="4"/>
  <c r="K37" i="4"/>
  <c r="I37" i="4"/>
  <c r="H37" i="4"/>
  <c r="G37" i="4"/>
  <c r="F37" i="4"/>
  <c r="E37" i="4"/>
  <c r="J37" i="4" s="1"/>
  <c r="D37" i="4"/>
  <c r="Q36" i="4"/>
  <c r="P36" i="4"/>
  <c r="M36" i="4"/>
  <c r="K36" i="4"/>
  <c r="J36" i="4"/>
  <c r="G36" i="4"/>
  <c r="F36" i="4"/>
  <c r="E36" i="4"/>
  <c r="N36" i="4" s="1"/>
  <c r="D36" i="4"/>
  <c r="I36" i="4" s="1"/>
  <c r="Q35" i="4"/>
  <c r="P35" i="4"/>
  <c r="M35" i="4"/>
  <c r="L35" i="4"/>
  <c r="K35" i="4"/>
  <c r="J35" i="4"/>
  <c r="I35" i="4"/>
  <c r="H35" i="4"/>
  <c r="G35" i="4"/>
  <c r="F35" i="4"/>
  <c r="E35" i="4"/>
  <c r="N35" i="4" s="1"/>
  <c r="D35" i="4"/>
  <c r="Q34" i="4"/>
  <c r="P34" i="4"/>
  <c r="M34" i="4"/>
  <c r="L34" i="4"/>
  <c r="K34" i="4"/>
  <c r="G34" i="4"/>
  <c r="F34" i="4"/>
  <c r="E34" i="4"/>
  <c r="J34" i="4" s="1"/>
  <c r="D34" i="4"/>
  <c r="H34" i="4" s="1"/>
  <c r="Q33" i="4"/>
  <c r="P33" i="4"/>
  <c r="M33" i="4"/>
  <c r="K33" i="4"/>
  <c r="J33" i="4"/>
  <c r="I33" i="4"/>
  <c r="G33" i="4"/>
  <c r="F33" i="4"/>
  <c r="E33" i="4"/>
  <c r="N33" i="4" s="1"/>
  <c r="D33" i="4"/>
  <c r="H33" i="4" s="1"/>
  <c r="Q32" i="4"/>
  <c r="P32" i="4"/>
  <c r="N32" i="4"/>
  <c r="M32" i="4"/>
  <c r="K32" i="4"/>
  <c r="J32" i="4"/>
  <c r="I32" i="4"/>
  <c r="H32" i="4"/>
  <c r="G32" i="4"/>
  <c r="F32" i="4"/>
  <c r="E32" i="4"/>
  <c r="D32" i="4"/>
  <c r="L32" i="4" s="1"/>
  <c r="Q31" i="4"/>
  <c r="P31" i="4"/>
  <c r="M31" i="4"/>
  <c r="L31" i="4"/>
  <c r="K31" i="4"/>
  <c r="G31" i="4"/>
  <c r="F31" i="4"/>
  <c r="E31" i="4"/>
  <c r="J31" i="4" s="1"/>
  <c r="D31" i="4"/>
  <c r="I31" i="4" s="1"/>
  <c r="Q30" i="4"/>
  <c r="P30" i="4"/>
  <c r="M30" i="4"/>
  <c r="K30" i="4"/>
  <c r="J30" i="4"/>
  <c r="I30" i="4"/>
  <c r="H30" i="4"/>
  <c r="G30" i="4"/>
  <c r="F30" i="4"/>
  <c r="E30" i="4"/>
  <c r="N30" i="4" s="1"/>
  <c r="D30" i="4"/>
  <c r="L30" i="4" s="1"/>
  <c r="Q29" i="4"/>
  <c r="P29" i="4"/>
  <c r="M29" i="4"/>
  <c r="K29" i="4"/>
  <c r="I29" i="4"/>
  <c r="H29" i="4"/>
  <c r="G29" i="4"/>
  <c r="F29" i="4"/>
  <c r="E29" i="4"/>
  <c r="N29" i="4" s="1"/>
  <c r="D29" i="4"/>
  <c r="L29" i="4" s="1"/>
  <c r="Q28" i="4"/>
  <c r="P28" i="4"/>
  <c r="M28" i="4"/>
  <c r="K28" i="4"/>
  <c r="J28" i="4"/>
  <c r="G28" i="4"/>
  <c r="F28" i="4"/>
  <c r="E28" i="4"/>
  <c r="N28" i="4" s="1"/>
  <c r="D28" i="4"/>
  <c r="I28" i="4" s="1"/>
  <c r="Q27" i="4"/>
  <c r="P27" i="4"/>
  <c r="M27" i="4"/>
  <c r="L27" i="4"/>
  <c r="K27" i="4"/>
  <c r="J27" i="4"/>
  <c r="I27" i="4"/>
  <c r="H27" i="4"/>
  <c r="G27" i="4"/>
  <c r="F27" i="4"/>
  <c r="E27" i="4"/>
  <c r="N27" i="4" s="1"/>
  <c r="D27" i="4"/>
  <c r="Q26" i="4"/>
  <c r="P26" i="4"/>
  <c r="M26" i="4"/>
  <c r="G26" i="4"/>
  <c r="F26" i="4"/>
  <c r="E26" i="4"/>
  <c r="J26" i="4" s="1"/>
  <c r="D26" i="4"/>
  <c r="K26" i="4" s="1"/>
  <c r="Q25" i="4"/>
  <c r="P25" i="4"/>
  <c r="M25" i="4"/>
  <c r="K25" i="4"/>
  <c r="J25" i="4"/>
  <c r="I25" i="4"/>
  <c r="G25" i="4"/>
  <c r="F25" i="4"/>
  <c r="E25" i="4"/>
  <c r="N25" i="4" s="1"/>
  <c r="D25" i="4"/>
  <c r="H25" i="4" s="1"/>
  <c r="Q24" i="4"/>
  <c r="P24" i="4"/>
  <c r="N24" i="4"/>
  <c r="M24" i="4"/>
  <c r="K24" i="4"/>
  <c r="J24" i="4"/>
  <c r="I24" i="4"/>
  <c r="H24" i="4"/>
  <c r="G24" i="4"/>
  <c r="F24" i="4"/>
  <c r="E24" i="4"/>
  <c r="D24" i="4"/>
  <c r="L24" i="4" s="1"/>
  <c r="Q23" i="4"/>
  <c r="P23" i="4"/>
  <c r="M23" i="4"/>
  <c r="K23" i="4"/>
  <c r="G23" i="4"/>
  <c r="F23" i="4"/>
  <c r="E23" i="4"/>
  <c r="J23" i="4" s="1"/>
  <c r="D23" i="4"/>
  <c r="I23" i="4" s="1"/>
  <c r="Q22" i="4"/>
  <c r="P22" i="4"/>
  <c r="M22" i="4"/>
  <c r="L22" i="4"/>
  <c r="K22" i="4"/>
  <c r="J22" i="4"/>
  <c r="I22" i="4"/>
  <c r="H22" i="4"/>
  <c r="G22" i="4"/>
  <c r="F22" i="4"/>
  <c r="E22" i="4"/>
  <c r="N22" i="4" s="1"/>
  <c r="D22" i="4"/>
  <c r="Q21" i="4"/>
  <c r="P21" i="4"/>
  <c r="M21" i="4"/>
  <c r="I21" i="4"/>
  <c r="H21" i="4"/>
  <c r="G21" i="4"/>
  <c r="F21" i="4"/>
  <c r="E21" i="4"/>
  <c r="J21" i="4" s="1"/>
  <c r="D21" i="4"/>
  <c r="L21" i="4" s="1"/>
  <c r="Q20" i="4"/>
  <c r="P20" i="4"/>
  <c r="M20" i="4"/>
  <c r="K20" i="4"/>
  <c r="J20" i="4"/>
  <c r="G20" i="4"/>
  <c r="F20" i="4"/>
  <c r="E20" i="4"/>
  <c r="N20" i="4" s="1"/>
  <c r="D20" i="4"/>
  <c r="I20" i="4" s="1"/>
  <c r="Q19" i="4"/>
  <c r="P19" i="4"/>
  <c r="M19" i="4"/>
  <c r="K19" i="4"/>
  <c r="J19" i="4"/>
  <c r="I19" i="4"/>
  <c r="H19" i="4"/>
  <c r="G19" i="4"/>
  <c r="F19" i="4"/>
  <c r="E19" i="4"/>
  <c r="N19" i="4" s="1"/>
  <c r="D19" i="4"/>
  <c r="L19" i="4" s="1"/>
  <c r="Q18" i="4"/>
  <c r="P18" i="4"/>
  <c r="M18" i="4"/>
  <c r="G18" i="4"/>
  <c r="F18" i="4"/>
  <c r="E18" i="4"/>
  <c r="N18" i="4" s="1"/>
  <c r="D18" i="4"/>
  <c r="K18" i="4" s="1"/>
  <c r="Q17" i="4"/>
  <c r="P17" i="4"/>
  <c r="M17" i="4"/>
  <c r="K17" i="4"/>
  <c r="J17" i="4"/>
  <c r="I17" i="4"/>
  <c r="G17" i="4"/>
  <c r="F17" i="4"/>
  <c r="E17" i="4"/>
  <c r="N17" i="4" s="1"/>
  <c r="D17" i="4"/>
  <c r="H17" i="4" s="1"/>
  <c r="Q16" i="4"/>
  <c r="P16" i="4"/>
  <c r="N16" i="4"/>
  <c r="M16" i="4"/>
  <c r="L16" i="4"/>
  <c r="K16" i="4"/>
  <c r="J16" i="4"/>
  <c r="I16" i="4"/>
  <c r="H16" i="4"/>
  <c r="G16" i="4"/>
  <c r="F16" i="4"/>
  <c r="E16" i="4"/>
  <c r="D16" i="4"/>
  <c r="Q15" i="4"/>
  <c r="P15" i="4"/>
  <c r="M15" i="4"/>
  <c r="K15" i="4"/>
  <c r="G15" i="4"/>
  <c r="F15" i="4"/>
  <c r="E15" i="4"/>
  <c r="J15" i="4" s="1"/>
  <c r="D15" i="4"/>
  <c r="I15" i="4" s="1"/>
  <c r="Q14" i="4"/>
  <c r="P14" i="4"/>
  <c r="M14" i="4"/>
  <c r="L14" i="4"/>
  <c r="K14" i="4"/>
  <c r="J14" i="4"/>
  <c r="I14" i="4"/>
  <c r="H14" i="4"/>
  <c r="G14" i="4"/>
  <c r="F14" i="4"/>
  <c r="E14" i="4"/>
  <c r="N14" i="4" s="1"/>
  <c r="D14" i="4"/>
  <c r="Q13" i="4"/>
  <c r="P13" i="4"/>
  <c r="M13" i="4"/>
  <c r="I13" i="4"/>
  <c r="H13" i="4"/>
  <c r="G13" i="4"/>
  <c r="F13" i="4"/>
  <c r="E13" i="4"/>
  <c r="J13" i="4" s="1"/>
  <c r="D13" i="4"/>
  <c r="L13" i="4" s="1"/>
  <c r="Q12" i="4"/>
  <c r="P12" i="4"/>
  <c r="M12" i="4"/>
  <c r="K12" i="4"/>
  <c r="J12" i="4"/>
  <c r="G12" i="4"/>
  <c r="F12" i="4"/>
  <c r="E12" i="4"/>
  <c r="N12" i="4" s="1"/>
  <c r="D12" i="4"/>
  <c r="I12" i="4" s="1"/>
  <c r="Q11" i="4"/>
  <c r="P11" i="4"/>
  <c r="M11" i="4"/>
  <c r="K11" i="4"/>
  <c r="J11" i="4"/>
  <c r="I11" i="4"/>
  <c r="H11" i="4"/>
  <c r="G11" i="4"/>
  <c r="F11" i="4"/>
  <c r="E11" i="4"/>
  <c r="N11" i="4" s="1"/>
  <c r="D11" i="4"/>
  <c r="L11" i="4" s="1"/>
  <c r="Q10" i="4"/>
  <c r="P10" i="4"/>
  <c r="M10" i="4"/>
  <c r="G10" i="4"/>
  <c r="F10" i="4"/>
  <c r="E10" i="4"/>
  <c r="J10" i="4" s="1"/>
  <c r="D10" i="4"/>
  <c r="K10" i="4" s="1"/>
  <c r="Q9" i="4"/>
  <c r="P9" i="4"/>
  <c r="M9" i="4"/>
  <c r="K9" i="4"/>
  <c r="J9" i="4"/>
  <c r="I9" i="4"/>
  <c r="G9" i="4"/>
  <c r="F9" i="4"/>
  <c r="E9" i="4"/>
  <c r="N9" i="4" s="1"/>
  <c r="D9" i="4"/>
  <c r="H9" i="4" s="1"/>
  <c r="Q8" i="4"/>
  <c r="P8" i="4"/>
  <c r="N8" i="4"/>
  <c r="M8" i="4"/>
  <c r="K8" i="4"/>
  <c r="J8" i="4"/>
  <c r="I8" i="4"/>
  <c r="H8" i="4"/>
  <c r="G8" i="4"/>
  <c r="F8" i="4"/>
  <c r="E8" i="4"/>
  <c r="D8" i="4"/>
  <c r="L8" i="4" s="1"/>
  <c r="Q7" i="4"/>
  <c r="P7" i="4"/>
  <c r="M7" i="4"/>
  <c r="K7" i="4"/>
  <c r="G7" i="4"/>
  <c r="F7" i="4"/>
  <c r="E7" i="4"/>
  <c r="J7" i="4" s="1"/>
  <c r="D7" i="4"/>
  <c r="I7" i="4" s="1"/>
  <c r="Q6" i="4"/>
  <c r="P6" i="4"/>
  <c r="M6" i="4"/>
  <c r="L6" i="4"/>
  <c r="K6" i="4"/>
  <c r="J6" i="4"/>
  <c r="I6" i="4"/>
  <c r="H6" i="4"/>
  <c r="G6" i="4"/>
  <c r="F6" i="4"/>
  <c r="E6" i="4"/>
  <c r="N6" i="4" s="1"/>
  <c r="D6" i="4"/>
  <c r="Q5" i="4"/>
  <c r="P5" i="4"/>
  <c r="M5" i="4"/>
  <c r="I5" i="4"/>
  <c r="H5" i="4"/>
  <c r="G5" i="4"/>
  <c r="F5" i="4"/>
  <c r="E5" i="4"/>
  <c r="J5" i="4" s="1"/>
  <c r="D5" i="4"/>
  <c r="L5" i="4" s="1"/>
  <c r="Q4" i="4"/>
  <c r="P4" i="4"/>
  <c r="M4" i="4"/>
  <c r="K4" i="4"/>
  <c r="J4" i="4"/>
  <c r="G4" i="4"/>
  <c r="F4" i="4"/>
  <c r="E4" i="4"/>
  <c r="N4" i="4" s="1"/>
  <c r="D4" i="4"/>
  <c r="I4" i="4" s="1"/>
  <c r="Q3" i="4"/>
  <c r="P3" i="4"/>
  <c r="M3" i="4"/>
  <c r="K3" i="4"/>
  <c r="J3" i="4"/>
  <c r="I3" i="4"/>
  <c r="H3" i="4"/>
  <c r="G3" i="4"/>
  <c r="F3" i="4"/>
  <c r="E3" i="4"/>
  <c r="N3" i="4" s="1"/>
  <c r="D3" i="4"/>
  <c r="L3" i="4" s="1"/>
  <c r="Q2" i="4"/>
  <c r="P2" i="4"/>
  <c r="N2" i="4"/>
  <c r="M2" i="4"/>
  <c r="L2" i="4"/>
  <c r="K2" i="4"/>
  <c r="J2" i="4"/>
  <c r="I2" i="4"/>
  <c r="H2" i="4"/>
  <c r="G2" i="4"/>
  <c r="F2" i="4"/>
  <c r="E2" i="4"/>
  <c r="D2" i="4"/>
  <c r="F38" i="6" l="1"/>
  <c r="L10" i="4"/>
  <c r="L7" i="4"/>
  <c r="N13" i="4"/>
  <c r="N37" i="4"/>
  <c r="L20" i="4"/>
  <c r="N26" i="4"/>
  <c r="L36" i="4"/>
  <c r="L9" i="4"/>
  <c r="L17" i="4"/>
  <c r="N47" i="4"/>
  <c r="H50" i="4"/>
  <c r="L18" i="4"/>
  <c r="L26" i="4"/>
  <c r="N5" i="4"/>
  <c r="L15" i="4"/>
  <c r="N21" i="4"/>
  <c r="N45" i="4"/>
  <c r="N10" i="4"/>
  <c r="L28" i="4"/>
  <c r="H18" i="4"/>
  <c r="H26" i="4"/>
  <c r="H7" i="4"/>
  <c r="H15" i="4"/>
  <c r="I18" i="4"/>
  <c r="H23" i="4"/>
  <c r="I26" i="4"/>
  <c r="J29" i="4"/>
  <c r="H31" i="4"/>
  <c r="I34" i="4"/>
  <c r="I42" i="4"/>
  <c r="H47" i="4"/>
  <c r="N49" i="4"/>
  <c r="L23" i="4"/>
  <c r="L4" i="4"/>
  <c r="L12" i="4"/>
  <c r="N34" i="4"/>
  <c r="L44" i="4"/>
  <c r="N23" i="4"/>
  <c r="L33" i="4"/>
  <c r="N39" i="4"/>
  <c r="I10" i="4"/>
  <c r="H4" i="4"/>
  <c r="K5" i="4"/>
  <c r="H12" i="4"/>
  <c r="K13" i="4"/>
  <c r="J18" i="4"/>
  <c r="H20" i="4"/>
  <c r="K21" i="4"/>
  <c r="H28" i="4"/>
  <c r="H36" i="4"/>
  <c r="J42" i="4"/>
  <c r="H44" i="4"/>
  <c r="N7" i="4"/>
  <c r="N15" i="4"/>
  <c r="L25" i="4"/>
  <c r="N31" i="4"/>
  <c r="H10" i="4"/>
</calcChain>
</file>

<file path=xl/sharedStrings.xml><?xml version="1.0" encoding="utf-8"?>
<sst xmlns="http://schemas.openxmlformats.org/spreadsheetml/2006/main" count="2499" uniqueCount="805">
  <si>
    <t>Capital IQ Company Screening Report</t>
  </si>
  <si>
    <t>Company Name</t>
  </si>
  <si>
    <t>Exchange:Ticker</t>
  </si>
  <si>
    <t>Industry Classifications</t>
  </si>
  <si>
    <t>Company Type</t>
  </si>
  <si>
    <t>Market Capitalization [My Setting] [Latest] ($USDmm, Historical rate)</t>
  </si>
  <si>
    <t>Total Debt [Latest Annual] ($USDmm, Historical rate)</t>
  </si>
  <si>
    <t>Total Cash &amp; ST Investments [Latest Quarter] ($USDmm, Historical rate)</t>
  </si>
  <si>
    <t>Total Revenue [LTM] ($USDmm, Historical rate)</t>
  </si>
  <si>
    <t>EBITDA [LTM] ($USDmm, Historical rate)</t>
  </si>
  <si>
    <t>EBIT [LTM] ($USDmm, Historical rate)</t>
  </si>
  <si>
    <t>Net Income [LTM] ($USDmm, Historical rate)</t>
  </si>
  <si>
    <t>Interest Expense [LTM] ($USDmm, Historical rate)</t>
  </si>
  <si>
    <t>Total Common Equity [Latest Annual] ($USDmm, Historical rate)</t>
  </si>
  <si>
    <t>Total Proven Reserves, Oil (MMbbls) [Latest Annual]</t>
  </si>
  <si>
    <t>Total Probable Reserves, Oil (MMbbls) [Latest Annual]</t>
  </si>
  <si>
    <t>Total Oil Equivalent Production (MMboe) [Latest Annual]</t>
  </si>
  <si>
    <t>Closing Reserve, Oil (MMbbls) [Latest Annual]</t>
  </si>
  <si>
    <t>Average Oil Equivalent Price, $/BOE (Unhedged) [Latest Quarter] ($USD, Historical rate)</t>
  </si>
  <si>
    <t>Average Oil Equivalent Price, $/BOE (Unhedged) [Latest Annual] ($USD, Historical rate)</t>
  </si>
  <si>
    <t>EBITDA [LTM - 36] ($USDmm, Historical rate)</t>
  </si>
  <si>
    <t>EBITDA [LTM - 32] ($USDmm, Historical rate)</t>
  </si>
  <si>
    <t>EBITDA [LTM - 28] ($USDmm, Historical rate)</t>
  </si>
  <si>
    <t>EBITDA [LTM - 24] ($USDmm, Historical rate)</t>
  </si>
  <si>
    <t>EBITDA [LTM - 20] ($USDmm, Historical rate)</t>
  </si>
  <si>
    <t>EBITDA [LTM - 16] ($USDmm, Historical rate)</t>
  </si>
  <si>
    <t>EBITDA [LTM - 12] ($USDmm, Historical rate)</t>
  </si>
  <si>
    <t>EBITDA [LTM - 8] ($USDmm, Historical rate)</t>
  </si>
  <si>
    <t>EBITDA [LTM - 4] ($USDmm, Historical rate)</t>
  </si>
  <si>
    <t>Total Revenue [LTM - 36] ($USDmm, Historical rate)</t>
  </si>
  <si>
    <t>Total Revenue [LTM - 32] ($USDmm, Historical rate)</t>
  </si>
  <si>
    <t>Total Revenue [LTM - 28] ($USDmm, Historical rate)</t>
  </si>
  <si>
    <t>Total Revenue [LTM - 24] ($USDmm, Historical rate)</t>
  </si>
  <si>
    <t>Total Revenue [LTM - 20] ($USDmm, Historical rate)</t>
  </si>
  <si>
    <t>Total Revenue [LTM - 16] ($USDmm, Historical rate)</t>
  </si>
  <si>
    <t>Total Revenue [LTM - 12] ($USDmm, Historical rate)</t>
  </si>
  <si>
    <t>Total Revenue [LTM - 8] ($USDmm, Historical rate)</t>
  </si>
  <si>
    <t>Total Revenue [LTM - 4] ($USDmm, Historical rate)</t>
  </si>
  <si>
    <t>Production, Oil (MMbbls) [Latest Annual - 9]</t>
  </si>
  <si>
    <t>Production, Oil (MMbbls) [Latest Annual - 8]</t>
  </si>
  <si>
    <t>Production, Oil (MMbbls) [Latest Annual - 7]</t>
  </si>
  <si>
    <t>Production, Oil (MMbbls) [Latest Annual - 6]</t>
  </si>
  <si>
    <t>Production, Oil (MMbbls) [Latest Annual - 5]</t>
  </si>
  <si>
    <t>Production, Oil (MMbbls) [Latest Annual - 4]</t>
  </si>
  <si>
    <t>Production, Oil (MMbbls) [Latest Annual - 3]</t>
  </si>
  <si>
    <t>Production, Oil (MMbbls) [Latest Annual - 2]</t>
  </si>
  <si>
    <t>Production, Oil (MMbbls) [Latest Annual - 1]</t>
  </si>
  <si>
    <t>Production, Oil (MMbbls) [Latest Annual]</t>
  </si>
  <si>
    <t>S&amp;P Entity Credit Rating - Issuer Credit Rating - Foreign Currency LT [Latest] (Rating)</t>
  </si>
  <si>
    <t>S&amp;P Entity Credit Rating - Issuer Credit Rating - Local Currency LT [Latest] (Rating)</t>
  </si>
  <si>
    <t>Country of Incorporation</t>
  </si>
  <si>
    <t>33.997% Stake in YPF Gas, S.A. and 17.79% Stake in Oleoducto Trasandino (Chile) S.A.</t>
  </si>
  <si>
    <t>Integrated Oil and Gas (Primary)</t>
  </si>
  <si>
    <t>Assets/Products</t>
  </si>
  <si>
    <t>Energy (Primary); Energy (Primary); Integrated Oil and Gas (Primary); Oil, Gas and Consumable Fuels (Primary)</t>
  </si>
  <si>
    <t>34 Onshore Production Fields in Rio Grande do Norte</t>
  </si>
  <si>
    <t>75% Stake in Chevron South Africa (Pty) Limited and 100% Stake in Chevron Botswana Proprietary Ltd.</t>
  </si>
  <si>
    <t>Absorption Technology Industries Ltd.</t>
  </si>
  <si>
    <t>Private Company</t>
  </si>
  <si>
    <t>Abu Dhabi National Oil Company</t>
  </si>
  <si>
    <t>Energy (Primary); Energy (Primary); Integrated Oil and Gas (Primary); Oil, Gas and Consumable Fuels (Primary); Chemicals; Commodity Chemicals; Industrial Organic Chemicals; Industrials; Marine; Marine; Marine Transportation Of Freight; Materials; Materials; Oil and Gas Exploration and Production; Oil and Gas Exploration Services; Oil and Gas Production; Oil and Gas Refining and Marketing; Oil and Gas Refining and Marketing; Oil and Gas Storage and Transportation; Petrochemicals; Specialty Chemicals; Transportation</t>
  </si>
  <si>
    <t>Agropalma SA</t>
  </si>
  <si>
    <t>Brazil</t>
  </si>
  <si>
    <t>Air Products and Chemicals, Inc., Alkyl and Specialty Amines Business</t>
  </si>
  <si>
    <t>Aiteo Ltd</t>
  </si>
  <si>
    <t>Energy (Primary); Energy (Primary); Integrated Oil and Gas (Primary); Oil, Gas and Consumable Fuels (Primary); Automotive Retail; Consumer Discretionary; Electric Power Generation By Fossil Fuels; Electric Utilities; Electric Utilities; Gas Utilities; Gas Utilities; Gasoline Service Stations; Oil and Gas Distribution; Oil and Gas Exploration and Production; Oil and Gas Production; Oil and Gas Refining and Marketing; Oil and Gas Retail; Oil and Gas Storage and Transportation; Retailing; Specialty Retail; Utilities; Utilities</t>
  </si>
  <si>
    <t>Aka Energy Group, LLC</t>
  </si>
  <si>
    <t>Energy (Primary); Energy (Primary); Integrated Oil and Gas (Primary); Oil, Gas and Consumable Fuels (Primary); Asset Management and Custody Banks; Capital Markets; Diversified Financials; Financials; Natural Gas Pipelines; Oil and Gas Exploration and Production; Oil and Gas Production; Oil and Gas Refining and Marketing; Oil and Gas Refining and Marketing; Oil and Gas Storage and Transportation; Petroleum and Petroleum Products</t>
  </si>
  <si>
    <t>United States</t>
  </si>
  <si>
    <t>American Midstream Chatom Unit 2, LLC</t>
  </si>
  <si>
    <t>Energy (Primary); Energy (Primary); Integrated Oil and Gas (Primary); Oil, Gas and Consumable Fuels (Primary); Gas Utilities; Gas Utilities; Natural Gas Pipelines; Natural Gas Transmission; Oil and Gas Distribution; Oil and Gas Refining and Marketing; Oil and Gas Refining and Marketing; Oil and Gas Storage and Transportation; Utilities; Utilities</t>
  </si>
  <si>
    <t>American Midstream Finance Corporation</t>
  </si>
  <si>
    <t>Apollo Resources International, Inc.</t>
  </si>
  <si>
    <t>Energy (Primary); Energy (Primary); Integrated Oil and Gas (Primary); Oil, Gas and Consumable Fuels (Primary); Oil and Gas Exploration and Production</t>
  </si>
  <si>
    <t>ARAR Oil &amp; Gas Inc.</t>
  </si>
  <si>
    <t>Energy (Primary); Energy (Primary); Integrated Oil and Gas (Primary); Oil, Gas and Consumable Fuels (Primary); Energy Equipment and Services; Oil and Gas Equipment and Services; Oil and Gas Exploration and Production; Oil and Gas Exploration Services; Oil and Gas Field Services; Oil and Gas Production</t>
  </si>
  <si>
    <t>Arevenca SL</t>
  </si>
  <si>
    <t>Energy (Primary); Energy (Primary); Integrated Oil and Gas (Primary); Oil, Gas and Consumable Fuels (Primary); Oil and Gas Refining and Marketing; Oil and Gas Refining and Marketing; Oil and Gas Storage and Transportation; Petroleum and Petroleum Products</t>
  </si>
  <si>
    <t>Spain</t>
  </si>
  <si>
    <t>Argonauta Energy Services L.L.C.</t>
  </si>
  <si>
    <t>Aspire Oil Services Ltd.</t>
  </si>
  <si>
    <t>Energy (Primary); Energy (Primary); Integrated Oil and Gas (Primary); Oil, Gas and Consumable Fuels (Primary); Oil and Gas Refining and Marketing; Oil and Gas Storage and Transportation</t>
  </si>
  <si>
    <t>United Kingdom</t>
  </si>
  <si>
    <t>Assetgeo</t>
  </si>
  <si>
    <t>Assiut Oil Refining Company</t>
  </si>
  <si>
    <t>Azulão Field</t>
  </si>
  <si>
    <t>Barre Landfill Gas Associates, L.P.</t>
  </si>
  <si>
    <t>Belyrian Holdings Limited</t>
  </si>
  <si>
    <t>Cyprus</t>
  </si>
  <si>
    <t>BG E&amp;P Brasil Ltda.</t>
  </si>
  <si>
    <t>Energy (Primary); Energy (Primary); Integrated Oil and Gas (Primary); Oil, Gas and Consumable Fuels (Primary); Oil and Gas Exploration and Production; Oil and Gas Production; Oil and Gas Refining and Marketing; Oil and Gas Refining and Marketing</t>
  </si>
  <si>
    <t>BG Energy Holdings Limited</t>
  </si>
  <si>
    <t>Energy (Primary); Energy (Primary); Integrated Oil and Gas (Primary); Oil, Gas and Consumable Fuels (Primary); Gas Utilities; Gas Utilities; Natural Gas Liquids; Natural Gas Transmission; Oil and Gas Distribution; Oil and Gas Exploration and Production; Oil and Gas Production; Oil and Gas Refining and Marketing; Oil and Gas Refining and Marketing; Oil and Gas Storage and Transportation; Petroleum and Petroleum Products; Utilities; Utilities</t>
  </si>
  <si>
    <t>AA-</t>
  </si>
  <si>
    <t>BG Group Limited</t>
  </si>
  <si>
    <t>Energy (Primary); Energy (Primary); Integrated Oil and Gas (Primary); Oil, Gas and Consumable Fuels (Primary); Crude Petroleum and Natural Gas; Gas Utilities; Gas Utilities; Oil and Gas Distribution; Oil and Gas Exploration and Production; Oil and Gas Production; Oil and Gas Refining and Marketing; Oil and Gas Refining and Marketing; Petroleum and Petroleum Products; Utilities; Utilities</t>
  </si>
  <si>
    <t>Bighorn Land &amp; Field Service, Ltd.</t>
  </si>
  <si>
    <t>Blessed Resources Limited</t>
  </si>
  <si>
    <t>BOCO (H.K.) Limited</t>
  </si>
  <si>
    <t>Energy (Primary); Energy (Primary); Integrated Oil and Gas (Primary); Oil, Gas and Consumable Fuels (Primary); Energy Equipment and Services; Information Technology; IT Consulting and Other Services; IT Services; Oil and Gas Equipment and Services; Oil and Gas Exploration and Production; Oil and Gas Exploration Services; Oil and Gas Field Services; Oil and Gas Machinery and Equipment; Oil and Gas Production; Software and Services</t>
  </si>
  <si>
    <t>Hong Kong</t>
  </si>
  <si>
    <t>BOCO Energy</t>
  </si>
  <si>
    <t>Energy (Primary); Energy (Primary); Integrated Oil and Gas (Primary); Oil, Gas and Consumable Fuels (Primary); Capital Goods; Energy Equipment and Services; Industrials; Machinery Distribution; Oil and Gas Equipment and Services; Oil and Gas Exploration and Production; Oil and Gas Field Services; Oil and Gas Machinery and Equipment Distribution; Trading Companies and Distributors; Trading Companies and Distributors</t>
  </si>
  <si>
    <t>Bomin Bunker Holding GmbH &amp; Co. KG</t>
  </si>
  <si>
    <t>Germany</t>
  </si>
  <si>
    <t>BP AMI Leasing Inc.</t>
  </si>
  <si>
    <t>BP Australia Group Pty Limited</t>
  </si>
  <si>
    <t>Energy (Primary); Energy (Primary); Integrated Oil and Gas (Primary); Oil, Gas and Consumable Fuels (Primary); Analog and Mixed Signal; Information Technology; Photovoltaic Cells; Semiconductors; Semiconductors and Semiconductor Equipment; Semiconductors and Semiconductor Equipment</t>
  </si>
  <si>
    <t>Australia</t>
  </si>
  <si>
    <t>BP Australia Pty Limited</t>
  </si>
  <si>
    <t>Energy (Primary); Energy (Primary); Integrated Oil and Gas (Primary); Oil, Gas and Consumable Fuels (Primary); Automotive Retail; Consumer Discretionary; Gas Utilities; Gas Utilities; Gasoline Service Stations; Oil and Gas Distribution; Oil and Gas Exploration and Production; Oil and Gas Pipelines; Oil and Gas Production; Oil and Gas Refining and Marketing; Oil and Gas Refining and Marketing; Oil and Gas Retail; Oil and Gas Storage and Transportation; Oil and Gas Tankers; Petroleum and Petroleum Products; Petroleum Refining; Retailing; Specialty Retail; Utilities; Utilities</t>
  </si>
  <si>
    <t>BP Biofuels North America, LLC</t>
  </si>
  <si>
    <t>Energy (Primary); Energy (Primary); Integrated Oil and Gas (Primary); Oil, Gas and Consumable Fuels (Primary); Crude Petroleum and Natural Gas; Gas Utilities; Gas Utilities; Natural Gas Pipelines; Natural Gas Transmission; Oil and Gas Distribution; Oil and Gas Refining and Marketing; Oil and Gas Refining and Marketing; Oil and Gas Storage and Transportation; Petroleum and Petroleum Products; Utilities; Utilities</t>
  </si>
  <si>
    <t>BP Brasil Ltda</t>
  </si>
  <si>
    <t>BP Company North America Inc.</t>
  </si>
  <si>
    <t>Energy (Primary); Energy (Primary); Integrated Oil and Gas (Primary); Oil, Gas and Consumable Fuels (Primary); Natural Gas Pipelines; Oil and Gas Exploration and Production; Oil and Gas Exploration Services; Oil and Gas Extraction; Oil and Gas Pipelines; Oil and Gas Production; Oil and Gas Refining and Marketing; Oil and Gas Refining and Marketing; Oil and Gas Storage and Transportation; Petroleum Refining</t>
  </si>
  <si>
    <t>A-</t>
  </si>
  <si>
    <t>BP Finance p.l.c.</t>
  </si>
  <si>
    <t>BBB+</t>
  </si>
  <si>
    <t>BP France SA</t>
  </si>
  <si>
    <t>Energy (Primary); Energy (Primary); Integrated Oil and Gas (Primary); Oil, Gas and Consumable Fuels (Primary); Automotive Retail; Coal and Consumable Fuels; Consumer Discretionary; Crude Petroleum and Natural Gas; Fuel Dealers; Fuel Oil Dealers; Gas Utilities; Gas Utilities; Gasoline Service Stations; Liquefied Petroleum Gas (Bottled Gas) Dealers; Lubricating Oils and Greases; Natural Gas Pipelines; Oil and Gas Distribution; Oil and Gas Pipelines; Oil and Gas Refining and Marketing; Oil and Gas Refining and Marketing; Oil and Gas Retail; Oil and Gas Storage and Transportation; Petroleum and Petroleum Products; Petroleum Refining; Retailing; Specialty Retail; Utilities; Utilities</t>
  </si>
  <si>
    <t>France</t>
  </si>
  <si>
    <t>BP Korea Co., Ltd.</t>
  </si>
  <si>
    <t>BP p.l.c. (LSE:BP.)</t>
  </si>
  <si>
    <t>LSE:BP.</t>
  </si>
  <si>
    <t>Public Company</t>
  </si>
  <si>
    <t>Energy (Primary); Energy (Primary); Integrated Oil and Gas (Primary); Oil, Gas and Consumable Fuels (Primary); Alternative Energy Resources; Automotive Retail; Chemicals; Commodity Chemicals; Consumer Discretionary; Crude Petroleum and Natural Gas; Electric Power By Wind Energy; Electric Power Distribution; Electric Utilities; Electric Utilities; Gasoline; Gasoline Service Stations; Gasoline Service Stations with Convenience Stores; Independent Power and Renewable Electricity Producers; Industrial Organic Chemicals; Industrials; Lubricating Oils and Greases; Marine; Marine; Marine Transportation Of Freight; Materials; Materials; Natural Gas Liquids; Natural Gas Pipelines; Oil and Gas Exploration and Production; Oil and Gas Pipelines; Oil and Gas Production; Oil and Gas Refining and Marketing; Oil and Gas Refining and Marketing; Oil and Gas Retail; Oil and Gas Storage and Transportation; Petrochemicals; Petroleum and Petroleum Products; Petroleum Refining; Renewable Electricity; Retailing; Specialty Retail; Transportation; Utilities; Utilities</t>
  </si>
  <si>
    <t>BP plc, Interests in Two Venezuelan Production Assets</t>
  </si>
  <si>
    <t>BP Products North America Inc.</t>
  </si>
  <si>
    <t>Energy (Primary); Energy (Primary); Integrated Oil and Gas (Primary); Oil, Gas and Consumable Fuels (Primary); Oil and Gas Exploration and Production; Oil and Gas Exploration Services; Oil and Gas Pipelines; Oil and Gas Production; Oil and Gas Refining and Marketing; Oil and Gas Refining and Marketing; Oil and Gas Storage and Transportation; Petroleum Refining</t>
  </si>
  <si>
    <t>British Gas LPG</t>
  </si>
  <si>
    <t>Bruce and Keith oil fields and associated infrastructure in the UK North Sea</t>
  </si>
  <si>
    <t>Brunei Shell Marketing Company Sdn Bhd</t>
  </si>
  <si>
    <t>Canfield Ranch Field Assets</t>
  </si>
  <si>
    <t>Cemes Petróleo S.A.</t>
  </si>
  <si>
    <t>Energy (Primary); Energy (Primary); Integrated Oil and Gas (Primary); Oil, Gas and Consumable Fuels (Primary); Oil and Gas Exploration and Production; Oil and Gas Production; Oil and Gas Refining and Marketing; Oil and Gas Refining and Marketing; Oil and Gas Storage and Transportation</t>
  </si>
  <si>
    <t>Cenovus Energy Inc. (TSX:CVE)</t>
  </si>
  <si>
    <t>TSX:CVE</t>
  </si>
  <si>
    <t>Energy (Primary); Energy (Primary); Integrated Oil and Gas (Primary); Oil, Gas and Consumable Fuels (Primary); Chemicals; Commodity Chemicals; Crude Petroleum and Natural Gas; Gasoline; Industrial Organic Chemicals; Materials; Materials; Natural Gas Liquids; Oil and Gas Exploration and Production; Oil and Gas Production; Oil and Gas Refining and Marketing; Oil and Gas Refining and Marketing; Oil and Gas Storage and Transportation; Petrochemicals; Petroleum and Petroleum Products; Petroleum Refining</t>
  </si>
  <si>
    <t>BBB</t>
  </si>
  <si>
    <t>Canada</t>
  </si>
  <si>
    <t>Cenovus Energy Inc., Palliser Block Located in Alberta</t>
  </si>
  <si>
    <t>Cepsa Maghreb, S.A.</t>
  </si>
  <si>
    <t>Energy (Primary); Energy (Primary); Integrated Oil and Gas (Primary); Oil, Gas and Consumable Fuels (Primary); Chemicals; Commodity Chemicals; Crude Petroleum and Natural Gas; Gasoline; Industrial Organic Chemicals; Materials; Materials; Oil and Gas Exploration and Production; Oil and Gas Exploration Services; Oil and Gas Production; Oil and Gas Refining and Marketing; Oil and Gas Refining and Marketing; Petrochemicals; Petroleum and Petroleum Products</t>
  </si>
  <si>
    <t>CFE International LLC</t>
  </si>
  <si>
    <t>CH4 Gas Ltd.</t>
  </si>
  <si>
    <t>Energy (Primary); Energy (Primary); Integrated Oil and Gas (Primary); Oil, Gas and Consumable Fuels (Primary); Coal and Consumable Fuels; Coal Products</t>
  </si>
  <si>
    <t>Changchun Sinoenergy Corporation (SHSE:600856)</t>
  </si>
  <si>
    <t>SHSE:600856</t>
  </si>
  <si>
    <t>Energy (Primary); Energy (Primary); Integrated Oil and Gas (Primary); Oil, Gas and Consumable Fuels (Primary); Automotive Retail; Consumer Discretionary; Gasoline Service Stations; Oil and Gas Exploration and Production; Oil and Gas Production; Oil and Gas Retail; Retailing; Specialty Retail</t>
  </si>
  <si>
    <t>China</t>
  </si>
  <si>
    <t>Chevron Canada Funding Company</t>
  </si>
  <si>
    <t>Argentina</t>
  </si>
  <si>
    <t>Chevron Canada Limited</t>
  </si>
  <si>
    <t>Energy (Primary); Energy (Primary); Integrated Oil and Gas (Primary); Oil, Gas and Consumable Fuels (Primary); Automotive Retail; Consumer Discretionary; Crude Petroleum and Natural Gas; Fuel Dealers; Gasoline; Gasoline Service Stations; Gasoline Service Stations with Convenience Stores; Mixed, Manufactured, and Liquefied Petroleum Gas Production; Natural Gas Liquids; Oil and Gas Exploration and Production; Oil and Gas Extraction; Oil and Gas Production; Oil and Gas Refining and Marketing; Oil and Gas Refining and Marketing; Oil and Gas Retail; Oil and Gas Storage and Transportation; Petroleum and Petroleum Products; Retailing; Specialty Retail</t>
  </si>
  <si>
    <t>Chevron Capital USA Inc.</t>
  </si>
  <si>
    <t>Energy (Primary); Energy (Primary); Integrated Oil and Gas (Primary); Oil, Gas and Consumable Fuels (Primary); Asset Management and Custody Banks; Capital Markets; Diversified Financials; Financials</t>
  </si>
  <si>
    <t>NR</t>
  </si>
  <si>
    <t>Chevron Corporation (NYSE:CVX)</t>
  </si>
  <si>
    <t>NYSE:CVX</t>
  </si>
  <si>
    <t>Energy (Primary); Energy (Primary); Integrated Oil and Gas (Primary); Oil, Gas and Consumable Fuels (Primary); Chemicals; Commodity Chemicals; Crude Petroleum and Natural Gas; Crude Petroleum Pipelines; Diversified Financial Services; Diversified Financials; Financials; Industrial Organic Chemicals; Industrials; Insurance; Insurance; Insurance Brokers; Lubricating Oils and Greases; Marine; Marine; Marine Transportation Of Freight; Materials; Materials; Natural Gas Liquids; Natural Gas Pipelines; Oil and Gas Exploration and Production; Oil and Gas Pipelines; Oil and Gas Production; Oil and Gas Refining and Marketing; Oil and Gas Refining and Marketing; Oil and Gas Storage and Transportation; Petrochemicals; Petroleum and Petroleum Products; Petroleum Pipelines; Petroleum Refining; Plastic and Synthetic Resins; Plastic Products; Refined Petroleum Pipelines; Specialized Finance; Specialty Chemicals; Transportation</t>
  </si>
  <si>
    <t>AA</t>
  </si>
  <si>
    <t>Chevron Funding Corporation</t>
  </si>
  <si>
    <t>Chevron Pakistan Limited</t>
  </si>
  <si>
    <t>Pakistan</t>
  </si>
  <si>
    <t>Chevron Petroleum Company</t>
  </si>
  <si>
    <t>Energy (Primary); Energy (Primary); Integrated Oil and Gas (Primary); Oil, Gas and Consumable Fuels (Primary); Oil and Gas Refining and Marketing</t>
  </si>
  <si>
    <t>Chevron Philippines Incorporated</t>
  </si>
  <si>
    <t>Energy (Primary); Energy (Primary); Integrated Oil and Gas (Primary); Oil, Gas and Consumable Fuels (Primary); Lubricating Oils and Greases; Oil and Gas Exploration and Production; Oil and Gas Exploration Services; Oil and Gas Refining and Marketing; Oil and Gas Refining and Marketing; Oil and Gas Storage and Transportation; Petroleum and Petroleum Products</t>
  </si>
  <si>
    <t>Philippines</t>
  </si>
  <si>
    <t>Chevron U.S.A. Inc.</t>
  </si>
  <si>
    <t>Energy (Primary); Energy (Primary); Integrated Oil and Gas (Primary); Oil, Gas and Consumable Fuels (Primary); Crude Petroleum and Natural Gas; Oil and Gas Exploration and Production; Oil and Gas Production; Oil and Gas Refining and Marketing; Oil and Gas Refining and Marketing; Petroleum and Petroleum Products; Petroleum Refining</t>
  </si>
  <si>
    <t>China Energy Reserve and Chemicals Group Company Limited</t>
  </si>
  <si>
    <t>Energy (Primary); Energy (Primary); Integrated Oil and Gas (Primary); Oil, Gas and Consumable Fuels (Primary); Oil and Gas Exploration and Production; Oil and Gas Production; Oil and Gas Refining and Marketing; Oil and Gas Refining and Marketing; Oil and Gas Storage and Transportation; Petroleum and Petroleum Products</t>
  </si>
  <si>
    <t>China National Petroleum Corporation</t>
  </si>
  <si>
    <t>Energy (Primary); Energy (Primary); Integrated Oil and Gas (Primary); Oil, Gas and Consumable Fuels (Primary); Asset Management and Custody Banks; Automotive Retail; Capital Goods; Capital Markets; Chemicals; Commodity Chemicals; Construction and Engineering; Construction and Engineering; Construction Support Services; Consumer Discretionary; Diversified Financial Services; Diversified Financials; Energy Equipment and Services; Engineering and Surveying Services; Engineering Services; Financials; Gasoline; Heavy Construction; Industrial Inorganic Chemicals; Industrial Organic Chemicals; Industrials; Insurance; Insurance; Insurance Brokers; Investment Banking; Investment Banking and Brokerage; Materials; Materials; Merger and Acquisition Advisory Services; Natural Gas Pipelines; Nonbuilding Structures Construction; Oil and Gas Drilling; Oil and Gas Equipment and Services; Oil and Gas Exploration and Production; Oil and Gas Field Services; Oil and Gas Machinery and Equipment; Oil and Gas Pipelines; Oil and Gas Production; Oil and Gas Refining and Marketing; Oil and Gas Refining and Marketing; Oil and Gas Retail; Oil and Gas Storage and Transportation; Petroleum and Petroleum Products; Petroleum Refining; Plastic and Synthetic Resins; Resins; Retailing; Specialized Finance; Specialty Retail; Synthetic Rubber; Trading Companies and Distributors; Trading Companies and Distributors; Water, Sewer and Pipeline Construction</t>
  </si>
  <si>
    <t>A+</t>
  </si>
  <si>
    <t>China Petrochemical Corporation</t>
  </si>
  <si>
    <t>Energy (Primary); Energy (Primary); Integrated Oil and Gas (Primary); Oil, Gas and Consumable Fuels (Primary); Air Freight and Logistics; Air Freight and Logistics; Asset Management and Custody Banks; Automotive Retail; Capital Goods; Capital Markets; Chemicals; Coal and Consumable Fuels; Commercial and Professional Services; Commercial Services and Supplies; Commodity Chemicals; Construction and Engineering; Construction and Engineering; Construction Support Services; Consulting Services; Consumer Discretionary; Diversified Financials; Diversified Support Services; Electrical Components and Equipment; Electrical Equipment; Energy Equipment and Services; Engineering and Surveying Services; Engineering Services; Financials; Gasoline Service Stations; Heavy Construction; Human Resource and Employment Services; Independent Power and Renewable Electricity Producers; Independent Power Producers and Energy Traders; Industrial Gases; Industrial Inorganic Chemicals; Industrial Nonbuilding Structures Construction; Industrial Organic Chemicals; Industrials; Information Technology; Information Technology (IT) Consulting; IT Consulting and Other Services; IT Services; Materials; Materials; Nonbuilding Structures Construction; Oil and Gas Equipment and Services; Oil and Gas Exploration and Production; Oil and Gas Pipelines; Oil and Gas Production; Oil and Gas Refining and Marketing; Oil and Gas Refining and Marketing; Oil and Gas Retail; Oil and Gas Storage and Transportation; Petrochemicals; Petroleum and Petroleum Products; Petroleum Refining; Professional Services; Research and Consulting Services; Retailing; Software and Services; Specialty Retail; Trading Companies and Distributors; Trading Companies and Distributors; Transportation; Utilities; Utilities; Water Supply; Water Utilities; Water Utilities</t>
  </si>
  <si>
    <t>China Petroleum &amp; Chemical Corporation (SEHK:386)</t>
  </si>
  <si>
    <t>SEHK:386</t>
  </si>
  <si>
    <t>Energy (Primary); Energy (Primary); Integrated Oil and Gas (Primary); Oil, Gas and Consumable Fuels (Primary); Capital Goods; Chemical Distribution; Chemicals; Coal and Consumable Fuels; Commodity Chemicals; Crude Petroleum and Natural Gas; Fertilizers and Agricultural Chemicals; Gas Utilities; Gas Utilities; Industrial Organic Chemicals; Industrials; Materials; Materials; Natural Gas Pipelines; Oil and Gas Distribution; Oil and Gas Exploration and Production; Oil and Gas Pipelines; Oil and Gas Production; Oil and Gas Refining and Marketing; Oil and Gas Refining and Marketing; Oil and Gas Storage and Transportation; Petrochemicals; Petroleum and Petroleum Products; Petroleum Refining; Plastic and Synthetic Resins; Polymers; Resins; Synthetic Rubber; Trading Companies and Distributors; Trading Companies and Distributors; Utilities; Utilities</t>
  </si>
  <si>
    <t>CNPC Finance (HK) Limited</t>
  </si>
  <si>
    <t>A</t>
  </si>
  <si>
    <t>CNPC General Capital Limited</t>
  </si>
  <si>
    <t>British Virgin Islands</t>
  </si>
  <si>
    <t>CNPC Golden Autumn Limited</t>
  </si>
  <si>
    <t>CNPC International (Kura) Ltd.</t>
  </si>
  <si>
    <t>Concord Dome Oilfield</t>
  </si>
  <si>
    <t>Conoco Inc.</t>
  </si>
  <si>
    <t>Energy (Primary); Energy (Primary); Integrated Oil and Gas (Primary); Oil, Gas and Consumable Fuels (Primary); Crude Petroleum and Natural Gas; Crude Petroleum Pipelines; Natural Gas Liquids; Oil and Gas Exploration and Production; Oil and Gas Exploration Services; Oil and Gas Pipelines; Oil and Gas Refining and Marketing; Oil and Gas Refining and Marketing; Oil and Gas Storage and Transportation; Petroleum and Petroleum Products; Petroleum Pipelines; Petroleum Refining; Refined Petroleum Pipelines</t>
  </si>
  <si>
    <t>Conocophillips Australia Funding Company</t>
  </si>
  <si>
    <t>ConocoPhillips Trust I</t>
  </si>
  <si>
    <t>ConocoPhillips Trust II</t>
  </si>
  <si>
    <t>COOPGAS S.r.l.</t>
  </si>
  <si>
    <t>Energy (Primary); Energy (Primary); Integrated Oil and Gas (Primary); Oil, Gas and Consumable Fuels (Primary); Gas Utilities; Gas Utilities; Utilities; Utilities</t>
  </si>
  <si>
    <t>Italy</t>
  </si>
  <si>
    <t>CorpoPetrol Industries, LLC</t>
  </si>
  <si>
    <t>Energy (Primary); Energy (Primary); Integrated Oil and Gas (Primary); Oil, Gas and Consumable Fuels (Primary); Coal and Consumable Fuels; Oil and Gas Exploration and Production; Oil and Gas Production; Oil and Gas Refining and Marketing; Oil and Gas Storage and Transportation</t>
  </si>
  <si>
    <t>Countrymark Cooperative Holding Corp.</t>
  </si>
  <si>
    <t>Energy (Primary); Energy (Primary); Integrated Oil and Gas (Primary); Oil, Gas and Consumable Fuels (Primary); Lubricating Oils and Greases; Oil and Gas Exploration and Production; Oil and Gas Production; Oil and Gas Refining and Marketing; Oil and Gas Refining and Marketing; Petroleum and Petroleum Products</t>
  </si>
  <si>
    <t>Countrymark Refining and Logistics, LLC</t>
  </si>
  <si>
    <t>Energy (Primary); Energy (Primary); Integrated Oil and Gas (Primary); Oil, Gas and Consumable Fuels (Primary); Gasoline; Lubricating Oils and Greases; Oil and Gas Exploration and Production; Oil and Gas Production; Oil and Gas Refining and Marketing; Oil and Gas Refining and Marketing; Petroleum and Petroleum Products</t>
  </si>
  <si>
    <t>CPC Corporation, Taiwan</t>
  </si>
  <si>
    <t>Energy (Primary); Energy (Primary); Integrated Oil and Gas (Primary); Oil, Gas and Consumable Fuels (Primary); Automotive Retail; Chemicals; Commodity Chemicals; Consumer Discretionary; Diversified Financial Services; Diversified Financials; Financials; Gasoline Service Stations; Industrial Organic Chemicals; Investment Services and Holding Companies; Materials; Materials; Multi-Sector Holdings; Oil and Gas Exploration and Production; Oil and Gas Production; Oil and Gas Refining and Marketing; Oil and Gas Refining and Marketing; Oil and Gas Retail; Oil and Gas Storage and Transportation; Patent Owners and Lessors; Petrochemicals; Petroleum and Petroleum Products; Petroleum Refining; Retailing; Specialty Retail</t>
  </si>
  <si>
    <t>Taiwan</t>
  </si>
  <si>
    <t>Dana Gas PJSC (ADX:DANA)</t>
  </si>
  <si>
    <t>ADX:DANA</t>
  </si>
  <si>
    <t>Energy (Primary); Energy (Primary); Integrated Oil and Gas (Primary); Oil, Gas and Consumable Fuels (Primary); Gas Utilities; Gas Utilities; Oil and Gas Distribution; Oil and Gas Exploration and Production; Oil and Gas Production; Oil and Gas Refining and Marketing; Oil and Gas Refining and Marketing; Oil and Gas Storage and Transportation; Petroleum and Petroleum Products; Utilities; Utilities</t>
  </si>
  <si>
    <t>United Arab Emirates</t>
  </si>
  <si>
    <t>Dana Gas Sukuk Limited</t>
  </si>
  <si>
    <t>Jersey</t>
  </si>
  <si>
    <t>Delek Group Ltd. (TASE:DLEKG)</t>
  </si>
  <si>
    <t>TASE:DLEKG</t>
  </si>
  <si>
    <t>Energy (Primary); Energy (Primary); Integrated Oil and Gas (Primary); Oil, Gas and Consumable Fuels (Primary); Automotive Retail; Capital Goods; Car Wash Services; Chemicals; Commodity Chemicals; Consumer Discretionary; Consumer Services; Diversified Consumer Services; Fuel Dealers; Gas Utilities; Gas Utilities; Gasoline Service Stations; Gasoline Service Stations with Convenience Stores; Hotels, Restaurants and Leisure; Independent Power and Renewable Electricity Producers; Independent Power Producers and Energy Traders; Industrial Machinery; Industrials; Machinery; Marine Ports and Services; Materials; Materials; Motor Vehicle Repair and Services; Motor Vehicle Retail; Motor Vehicle Services; Oil and Gas Distribution; Oil and Gas Exploration and Production; Oil and Gas Production; Oil and Gas Refining and Marketing; Oil and Gas Refining and Marketing; Oil and Gas Retail; Oil and Gas Storage and Transportation; Petroleum Refining; Restaurants; Retailing; Specialized Consumer Services; Specialty Retail; Transportation; Transportation Infrastructure; Utilities; Utilities; Water Purification; Water Utilities; Water Utilities</t>
  </si>
  <si>
    <t>Israel</t>
  </si>
  <si>
    <t>Development Project For Blocks 4A and 5A of The Achimov Deposits</t>
  </si>
  <si>
    <t>Devon Financing Corporation, U.L.C.</t>
  </si>
  <si>
    <t>Energy (Primary); Energy (Primary); Integrated Oil and Gas (Primary); Oil, Gas and Consumable Fuels (Primary); Natural Gas Pipelines; Oil and Gas Exploration and Production; Oil and Gas Pipelines; Oil and Gas Production; Oil and Gas Refining and Marketing; Oil and Gas Refining and Marketing; Oil and Gas Storage and Transportation</t>
  </si>
  <si>
    <t>Dubai Natural Gas Company Limited</t>
  </si>
  <si>
    <t>Energy (Primary); Energy (Primary); Integrated Oil and Gas (Primary); Oil, Gas and Consumable Fuels (Primary); Mixed, Manufactured, and Liquefied Petroleum Gas Production; Natural Gas Liquids; Oil and Gas Exploration and Production; Oil and Gas Production; Oil and Gas Refining and Marketing; Oil and Gas Refining and Marketing; Petroleum and Petroleum Products</t>
  </si>
  <si>
    <t>Duke Energy Field Services Corp.</t>
  </si>
  <si>
    <t>Duvernay Oil Corp., Dawson Property</t>
  </si>
  <si>
    <t>East Bawean II Block</t>
  </si>
  <si>
    <t>East Resources, Inc.</t>
  </si>
  <si>
    <t>Echo Energy plc (AIM:ECHO)</t>
  </si>
  <si>
    <t>AIM:ECHO</t>
  </si>
  <si>
    <t>Eco ERC Co., Ltd.</t>
  </si>
  <si>
    <t>Ecopetrol Óleo e Gás do Brasil Ltda.</t>
  </si>
  <si>
    <t>Ecopetrol S.A. (BVC:ECOPETROL)</t>
  </si>
  <si>
    <t>BVC:ECOPETROL</t>
  </si>
  <si>
    <t>Energy (Primary); Energy (Primary); Integrated Oil and Gas (Primary); Oil, Gas and Consumable Fuels (Primary); Chemicals; Commodity Chemicals; Industrial Organic Chemicals; Materials; Materials; Oil and Gas Exploration and Production; Oil and Gas Pipelines; Oil and Gas Production; Oil and Gas Refining and Marketing; Oil and Gas Refining and Marketing; Oil and Gas Storage and Transportation; Petrochemicals; Petroleum and Petroleum Products; Petroleum Refining; Plastic and Synthetic Resins</t>
  </si>
  <si>
    <t>BBB-</t>
  </si>
  <si>
    <t>Colombia</t>
  </si>
  <si>
    <t>Egea Commerciale</t>
  </si>
  <si>
    <t>Elinoil Hellenic Petroleum Company S.A. (ATSE:ELIN)</t>
  </si>
  <si>
    <t>ATSE:ELIN</t>
  </si>
  <si>
    <t>Energy (Primary); Energy (Primary); Integrated Oil and Gas (Primary); Oil, Gas and Consumable Fuels (Primary); Automotive Retail; Consumer Discretionary; Crude Petroleum and Natural Gas; Fuel Dealers; Fuel Oil Dealers; Gasoline; Gasoline Service Stations; Lubricating Oils and Greases; Oil and Gas Refining and Marketing; Oil and Gas Refining and Marketing; Oil and Gas Retail; Oil and Gas Storage and Transportation; Petroleum and Petroleum Products; Retailing; Specialty Retail</t>
  </si>
  <si>
    <t>Greece</t>
  </si>
  <si>
    <t>Emirates National Oil Company Ltd (ENOC) L.L.C.</t>
  </si>
  <si>
    <t>Energy (Primary); Energy (Primary); Integrated Oil and Gas (Primary); Oil, Gas and Consumable Fuels (Primary); Automotive Retail; Bakeries; Cafeterias; Capital Goods; Chemical Distribution; Commercial and Professional Services; Construction and Engineering; Construction and Engineering; Construction Support Services; Consulting Services; Consumer Discretionary; Consumer Services; Consumer Staples; Diversified Consumer Services; Diversified Financial Services; Diversified Financials; Engineering and Surveying Services; Engineering Services; Financials; Food and Staples Retailing; Food and Staples Retailing; Food Retail; Fuel Dealers; Fuel Oil Dealers; Gas Utilities; Gas Utilities; Gasoline Service Stations; Gasoline Service Stations with Convenience Stores; Heavy Construction; Hotels, Restaurants and Leisure; Industrial Nonbuilding Structures Construction; Industrials; Investment Services and Holding Companies; Management Consulting Services; Motor Vehicle Repair and Services; Multi-Sector Holdings; Nonbuilding Structures Construction; Oil and Gas Distribution; Oil and Gas Exploration and Production; Oil and Gas Production; Oil and Gas Refining and Marketing; Oil and Gas Refining and Marketing; Oil and Gas Retail; Oil and Gas Storage and Transportation; Patent Owners and Lessors; Petroleum and Petroleum Products; Professional Services; Research and Consulting Services; Restaurants; Retailing; Specialized Consumer Services; Specialty Retail; Trading Companies and Distributors; Trading Companies and Distributors; Utilities; Utilities</t>
  </si>
  <si>
    <t>ENGIE E&amp;P Nederland B.V.</t>
  </si>
  <si>
    <t>Netherlands</t>
  </si>
  <si>
    <t>Eni S.p.A. (BIT:ENI)</t>
  </si>
  <si>
    <t>BIT:ENI</t>
  </si>
  <si>
    <t>Energy (Primary); Energy (Primary); Integrated Oil and Gas (Primary); Oil, Gas and Consumable Fuels (Primary); Aromatics; Capital Markets; Chemicals; Commodity Chemicals; Diversified Financials; Elastomers; Electric Utilities; Electric Utilities; Financials; Gas Utilities; Gas Utilities; Industrial Organic Chemicals; Investment Banking and Brokerage; Materials; Materials; Natural Gas Transmission; Oil and Gas Distribution; Oil and Gas Exploration and Production; Oil and Gas Production; Oil and Gas Refining and Marketing; Oil and Gas Refining and Marketing; Oil and Gas Storage and Transportation; Petrochemicals; Petroleum and Petroleum Products; Petroleum Refining; Plastic and Synthetic Resins; Securities and Commodities Markets Services; Specialty Chemicals; Utilities; Utilities</t>
  </si>
  <si>
    <t>Equinor ASA (OB:EQNR)</t>
  </si>
  <si>
    <t>OB:EQNR</t>
  </si>
  <si>
    <t>Energy (Primary); Energy (Primary); Integrated Oil and Gas (Primary); Oil, Gas and Consumable Fuels (Primary); Electric Power By Wind Energy; Independent Power and Renewable Electricity Producers; Oil and Gas Exploration and Production; Oil and Gas Production; Oil and Gas Refining and Marketing; Oil and Gas Refining and Marketing; Oil and Gas Storage and Transportation; Petroleum and Petroleum Products; Petroleum Refining; Renewable Electricity; Utilities; Utilities</t>
  </si>
  <si>
    <t>Norway</t>
  </si>
  <si>
    <t>Equinor Energy AS</t>
  </si>
  <si>
    <t>Energy (Primary); Energy (Primary); Integrated Oil and Gas (Primary); Oil, Gas and Consumable Fuels (Primary); Oil and Gas Exploration and Production; Oil and Gas Production; Oil and Gas Refining and Marketing; Oil and Gas Refining and Marketing; Petroleum and Petroleum Products</t>
  </si>
  <si>
    <t>Ertisa Great Britain Ltd</t>
  </si>
  <si>
    <t>Esso (Thailand) Public Company Limited (SET:ESSO)</t>
  </si>
  <si>
    <t>SET:ESSO</t>
  </si>
  <si>
    <t>Energy (Primary); Energy (Primary); Integrated Oil and Gas (Primary); Oil, Gas and Consumable Fuels (Primary); Aromatics; Automotive Retail; Chemicals; Commodity Chemicals; Consumer Discretionary; Gasoline Service Stations; Industrial Inorganic Chemicals; Industrial Organic Chemicals; Materials; Materials; Oil and Gas Refining and Marketing; Oil and Gas Refining and Marketing; Oil and Gas Retail; Petroleum and Petroleum Products; Real Estate; Real Estate; Real Estate Management and Development; Real Estate Operating Companies; Real Estate Operators And Lessors; Retailing; Specialty Chemicals; Specialty Retail</t>
  </si>
  <si>
    <t>Thailand</t>
  </si>
  <si>
    <t>Esso Italiana S.r.l.</t>
  </si>
  <si>
    <t>Energy (Primary); Energy (Primary); Integrated Oil and Gas (Primary); Oil, Gas and Consumable Fuels (Primary); Chemicals; Commodity Chemicals; Crude Petroleum and Natural Gas; Fuel Dealers; Industrial Organic Chemicals; Materials; Materials; Oil and Gas Exploration and Production; Oil and Gas Pipelines; Oil and Gas Production; Oil and Gas Refining and Marketing; Oil and Gas Refining and Marketing; Oil and Gas Storage and Transportation; Petrochemicals; Petroleum and Petroleum Products; Petroleum Pipelines; Petroleum Refining</t>
  </si>
  <si>
    <t>Esso Standard Oil S.A. Limited</t>
  </si>
  <si>
    <t>Energy (Primary); Energy (Primary); Integrated Oil and Gas (Primary); Oil, Gas and Consumable Fuels (Primary); Oil and Gas Refining and Marketing; Oil and Gas Refining and Marketing; Petroleum and Petroleum Products</t>
  </si>
  <si>
    <t>Bahamas</t>
  </si>
  <si>
    <t>ETP Holdco Corporation</t>
  </si>
  <si>
    <t>Exxon Capital Corp.</t>
  </si>
  <si>
    <t>Exxon Capital Ventures, Inc.</t>
  </si>
  <si>
    <t>Exxon Mobil Corporation (NYSE:XOM)</t>
  </si>
  <si>
    <t>NYSE:XOM</t>
  </si>
  <si>
    <t>Energy (Primary); Energy (Primary); Integrated Oil and Gas (Primary); Oil, Gas and Consumable Fuels (Primary); Chemicals; Commodity Chemicals; Crude Petroleum and Natural Gas; Industrial Organic Chemicals; Materials; Materials; Natural Gas Liquids; Natural Gas Pipelines; Oil and Gas Exploration and Production; Oil and Gas Pipelines; Oil and Gas Production; Oil and Gas Refining and Marketing; Oil and Gas Refining and Marketing; Oil and Gas Storage and Transportation; Petrochemicals; Petroleum and Petroleum Products; Petroleum Pipelines; Petroleum Refining; Plastic and Synthetic Resins</t>
  </si>
  <si>
    <t>AA+</t>
  </si>
  <si>
    <t>ExxonMobil Australia Pty Ltd</t>
  </si>
  <si>
    <t>ExxonMobil International Corporation - Taiwan Branch</t>
  </si>
  <si>
    <t>Energy (Primary); Energy (Primary); Integrated Oil and Gas (Primary); Oil, Gas and Consumable Fuels (Primary); Chemicals; Materials; Materials; Natural Gas Liquids; Oil and Gas Exploration and Production; Oil and Gas Production; Oil and Gas Refining and Marketing; Oil and Gas Refining and Marketing; Petroleum and Petroleum Products; Specialty Chemicals</t>
  </si>
  <si>
    <t>ExxonMobil Kazakhstan Inc.</t>
  </si>
  <si>
    <t>ExxonMobil Saudi Arabia Inc.</t>
  </si>
  <si>
    <t>Energy (Primary); Energy (Primary); Integrated Oil and Gas (Primary); Oil, Gas and Consumable Fuels (Primary); Chemicals; Commodity Chemicals; Industrial Organic Chemicals; Materials; Materials; Oil and Gas Exploration and Production; Petrochemicals</t>
  </si>
  <si>
    <t>ExxonMobil Surety Corp.</t>
  </si>
  <si>
    <t>Frade Japão Petróleo Ltda.</t>
  </si>
  <si>
    <t>G Petrol d.o.o. Sarajevo</t>
  </si>
  <si>
    <t>Bosnia-Herzegovina</t>
  </si>
  <si>
    <t>Galp Comercialização Portugal, Lda.</t>
  </si>
  <si>
    <t>Energy (Primary); Energy (Primary); Integrated Oil and Gas (Primary); Oil, Gas and Consumable Fuels (Primary); Automotive Retail; Chemicals; Commodity Chemicals; Consumer Discretionary; Fuel Dealers; Gasoline Service Stations; Materials; Materials; Oil and Gas Pipelines; Oil and Gas Refining and Marketing; Oil and Gas Refining and Marketing; Oil and Gas Retail; Oil and Gas Storage and Transportation; Petroleum and Petroleum Products; Petroleum Pipelines; Retailing; Specialty Retail</t>
  </si>
  <si>
    <t>Galp Energia Brasil S.A.</t>
  </si>
  <si>
    <t>Energy (Primary); Energy (Primary); Integrated Oil and Gas (Primary); Oil, Gas and Consumable Fuels (Primary); Oil and Gas Exploration and Production; Oil and Gas Production; Oil and Gas Refining and Marketing; Oil and Gas Storage and Transportation</t>
  </si>
  <si>
    <t>Galp Energia, SGPS, S.A. (ENXTLS:GALP)</t>
  </si>
  <si>
    <t>ENXTLS:GALP</t>
  </si>
  <si>
    <t>Energy (Primary); Energy (Primary); Integrated Oil and Gas (Primary); Oil, Gas and Consumable Fuels (Primary); Alternative Energy Resources; Automotive Retail; Biofuels; Commercial and Professional Services; Consulting Services; Consumer Discretionary; Electric Power By Wind Energy; Gas Utilities; Gas Utilities; Gasoline Service Stations; Independent Power and Renewable Electricity Producers; Independent Power Producers and Energy Traders; Industrials; Management Consulting Services; Oil and Gas Distribution; Oil and Gas Exploration and Production; Oil and Gas Production; Oil and Gas Refining and Marketing; Oil and Gas Retail; Oil and Gas Storage and Transportation; Professional Services; Renewable Electricity; Research and Consulting Services; Retailing; Specialty Retail; Utilities; Utilities</t>
  </si>
  <si>
    <t>Portugal</t>
  </si>
  <si>
    <t>Gansu Electric Power Company</t>
  </si>
  <si>
    <t>Gas Plus S.p.A. (BIT:GSP)</t>
  </si>
  <si>
    <t>BIT:GSP</t>
  </si>
  <si>
    <t>Energy (Primary); Energy (Primary); Integrated Oil and Gas (Primary); Oil, Gas and Consumable Fuels (Primary); Gas Utilities; Gas Utilities; Oil and Gas Distribution; Oil and Gas Exploration and Production; Oil and Gas Production; Oil and Gas Storage and Transportation; Utilities; Utilities</t>
  </si>
  <si>
    <t>Gasversorgung Greifswald GmbH</t>
  </si>
  <si>
    <t>GDF SUEZ E&amp;P Participation Nederland B.V.</t>
  </si>
  <si>
    <t>Gordon Bros. Construction Ltd.</t>
  </si>
  <si>
    <t>GPN Capital S.A.</t>
  </si>
  <si>
    <t>Luxembourg</t>
  </si>
  <si>
    <t>Grey Creek Petroleum, Inc.</t>
  </si>
  <si>
    <t>Grupo Brancato SA</t>
  </si>
  <si>
    <t>Guanghui Energy Co., Ltd. (SHSE:600256)</t>
  </si>
  <si>
    <t>SHSE:600256</t>
  </si>
  <si>
    <t>Energy (Primary); Energy (Primary); Integrated Oil and Gas (Primary); Oil, Gas and Consumable Fuels (Primary); Automotive Retail; Coal and Consumable Fuels; Consumer Discretionary; Gasoline Service Stations; Oil and Gas Exploration and Production; Oil and Gas Retail; Oil and Gas Storage and Transportation; Retailing; Specialty Retail</t>
  </si>
  <si>
    <t>Gulf Corp.</t>
  </si>
  <si>
    <t>Gulf Keystone Petroleum (UK) Limited</t>
  </si>
  <si>
    <t>Energy (Primary); Energy (Primary); Integrated Oil and Gas (Primary); Oil, Gas and Consumable Fuels (Primary); Energy Equipment and Services; Oil and Gas Equipment and Services; Oil and Gas Exploration and Production; Oil and Gas Exploration Services; Oil and Gas Field Services; Oil and Gas Geophysical Mapping and Surveying</t>
  </si>
  <si>
    <t>Hershey On Green Canyon Blocks</t>
  </si>
  <si>
    <t>Hestya Energy Holding GmbH</t>
  </si>
  <si>
    <t>High Plains Gas, Inc.</t>
  </si>
  <si>
    <t>Energy (Primary); Energy (Primary); Integrated Oil and Gas (Primary); Oil, Gas and Consumable Fuels (Primary); Energy Equipment and Services; Oil and Gas Equipment and Services; Oil and Gas Exploration and Production; Oil and Gas Field Services; Oil and Gas Production</t>
  </si>
  <si>
    <t>Hunting Petroleum France SA</t>
  </si>
  <si>
    <t>Hurricane Finance B.V.</t>
  </si>
  <si>
    <t>Husky Energy Inc. (TSX:HSE)</t>
  </si>
  <si>
    <t>TSX:HSE</t>
  </si>
  <si>
    <t>Energy (Primary); Energy (Primary); Integrated Oil and Gas (Primary); Oil, Gas and Consumable Fuels (Primary); Crude Petroleum and Natural Gas; Natural Gas Liquids; Oil and Gas Exploration and Production; Oil and Gas Pipelines; Oil and Gas Production; Oil and Gas Refining and Marketing; Oil and Gas Refining and Marketing; Oil and Gas Storage and Transportation; Petroleum and Petroleum Products</t>
  </si>
  <si>
    <t>Husky Energy Inc., Royalty Production and Lands</t>
  </si>
  <si>
    <t>Husky Terra Nova Finance Ltd.</t>
  </si>
  <si>
    <t>IES - Italiana Energia e Servizi Spa</t>
  </si>
  <si>
    <t>Energy (Primary); Energy (Primary); Integrated Oil and Gas (Primary); Oil, Gas and Consumable Fuels (Primary); Crude Petroleum and Natural Gas; Energy Equipment and Services; Gasoline; Lubricating Oils and Greases; Natural Gas Liquids; Oil and Gas Equipment and Services; Oil and Gas Exploration and Production; Oil and Gas Pipelines; Oil and Gas Production; Oil and Gas Refining and Marketing; Oil and Gas Refining and Marketing; Oil and Gas Storage and Transportation; Petroleum and Petroleum Products</t>
  </si>
  <si>
    <t>Imperial Oil Limited (TSX:IMO)</t>
  </si>
  <si>
    <t>TSX:IMO</t>
  </si>
  <si>
    <t>Energy (Primary); Energy (Primary); Integrated Oil and Gas (Primary); Oil, Gas and Consumable Fuels (Primary); Chemicals; Commodity Chemicals; Crude Petroleum and Natural Gas; Crude Petroleum Pipelines; Gas Utilities; Gas Utilities; Industrial Organic Chemicals; Materials; Materials; Oil and Gas Distribution; Oil and Gas Exploration and Production; Oil and Gas Pipelines; Oil and Gas Production; Oil and Gas Refining and Marketing; Oil and Gas Refining and Marketing; Oil and Gas Storage and Transportation; Petrochemicals; Petroleum and Petroleum Products; Petroleum Pipelines; Refined Petroleum Pipelines; Utilities; Utilities</t>
  </si>
  <si>
    <t>INA-Industrija nafte, d.d. (ZGSE:INA)</t>
  </si>
  <si>
    <t>ZGSE:INA</t>
  </si>
  <si>
    <t>Energy (Primary); Energy (Primary); Integrated Oil and Gas (Primary); Oil, Gas and Consumable Fuels (Primary); Accounting Services; Accounting, Auditing and Taxation Services; Auditing Services; Automotive Retail; Capital Goods; Commercial and Professional Services; Consumer Discretionary; Consumer Services; Energy Equipment and Services; Fuel Dealers; Gasoline Service Stations; Hotels, Resorts and Cruise Lines; Hotels, Restaurants and Leisure; Industrials; Information Technology; IT Consulting and Other Services; IT Services; Machinery Rental and Leasing; Oil and Gas Equipment and Services; Oil and Gas Exploration and Production; Oil and Gas Field Services; Oil and Gas Machinery Rental and Leasing; Oil and Gas Production; Oil and Gas Refining and Marketing; Oil and Gas Refining and Marketing; Oil and Gas Retail; Oil and Gas Storage and Transportation; Petroleum and Petroleum Products; Professional Services; Research and Consulting Services; Retailing; Software and Services; Specialty Retail; Taxation Issues and Preparation; Trading Companies and Distributors; Trading Companies and Distributors; Travel and Tourism Services</t>
  </si>
  <si>
    <t>Croatia</t>
  </si>
  <si>
    <t>Independent Gas Management srl</t>
  </si>
  <si>
    <t>Independent Oil and Gas plc (AIM:IOG)</t>
  </si>
  <si>
    <t>AIM:IOG</t>
  </si>
  <si>
    <t>Energy (Primary); Energy (Primary); Integrated Oil and Gas (Primary); Oil, Gas and Consumable Fuels (Primary); Oil and Gas Exploration and Production; Oil and Gas Production</t>
  </si>
  <si>
    <t>Industrial Gases Solutions Sdn. Bhd.</t>
  </si>
  <si>
    <t>Malaysia</t>
  </si>
  <si>
    <t>Ingleside Ethylene, LLC</t>
  </si>
  <si>
    <t>INPEX Petróleo Santos Ltda.</t>
  </si>
  <si>
    <t>International Western Resources Corporation</t>
  </si>
  <si>
    <t>IVO Energy Limited</t>
  </si>
  <si>
    <t>Energy (Primary); Energy (Primary); Integrated Oil and Gas (Primary); Oil, Gas and Consumable Fuels (Primary); Commercial and Professional Services; Commercial Services and Supplies; Industrials; Office Services and Supplies</t>
  </si>
  <si>
    <t>Jiangxi Gas (Gantouqitong) Holdings Co., Ltd.</t>
  </si>
  <si>
    <t>Jiangxi Petrochina Kunlun Gas Co., Ltd.</t>
  </si>
  <si>
    <t>Joint-Stock Company ARM Group Enterprises</t>
  </si>
  <si>
    <t>Energy (Primary); Energy (Primary); Integrated Oil and Gas (Primary); Oil, Gas and Consumable Fuels (Primary); Asset Management and Custody Banks; Capital Goods; Capital Markets; Construction and Engineering; Construction and Engineering; Diversified Financials; Financials; Forest Products; Forestry Services; Industrials; Investment Banking and Brokerage; Investment Brokerage Services; Investment Funds; Lumber Manufacturing; Materials; Materials; Oil and Gas Exploration and Production; Oil and Gas Refining and Marketing; Oil and Gas Storage and Transportation; Paper and Forest Products; Prefabricated Buildings and Components; Prefabricated Wood Buildings and Components; Securities and Commodities Markets Services; Timber Tracts</t>
  </si>
  <si>
    <t>Joint-stock company Neftyanaya kompaniya Neftisa</t>
  </si>
  <si>
    <t>Energy (Primary); Energy (Primary); Integrated Oil and Gas (Primary); Oil, Gas and Consumable Fuels (Primary); Accounting Services; Accounting, Auditing and Taxation Services; Application Management; Commercial and Professional Services; Commercial Services and Supplies; Consulting Services; Environmental and Facilities Services; Environmental Consulting; Industrials; Information Technology; Information Technology (IT) Consulting; Infrastructure Services; Internet Services and Infrastructure; IT Consulting and Other Services; IT Services; Legal Services; Oil and Gas Storage and Transportation; Professional Services; Research and Consulting Services; Services Outsourcing; Software and Services; System and Platform Integration; Tax Advisory Services; Taxation Issues and Preparation</t>
  </si>
  <si>
    <t>Russia</t>
  </si>
  <si>
    <t>JSC Trading House KazMunayGas</t>
  </si>
  <si>
    <t>Jubos, Bor</t>
  </si>
  <si>
    <t>Serbia</t>
  </si>
  <si>
    <t>JX Nippon Oil &amp; Gas Exploration Corporation</t>
  </si>
  <si>
    <t>Kereco Energy Ltd., Interests in British Columbia and Alberta</t>
  </si>
  <si>
    <t>KNOC Eagle Ford Corporation</t>
  </si>
  <si>
    <t>Energy (Primary); Energy (Primary); Integrated Oil and Gas (Primary); Oil, Gas and Consumable Fuels (Primary); Oil and Gas Exploration and Production; Oil and Gas Refining and Marketing</t>
  </si>
  <si>
    <t>Kunshan Litong Natural Gas Company</t>
  </si>
  <si>
    <t>Kyle Field In The North Sea</t>
  </si>
  <si>
    <t>Louis Dreyfus Holdings Ltd</t>
  </si>
  <si>
    <t>Energy (Primary); Energy (Primary); Integrated Oil and Gas (Primary); Oil, Gas and Consumable Fuels (Primary); Asset Management and Custody Banks; Capital Markets; Commercial and Professional Services; Commercial Services and Supplies; Diversified Financials; Financials; Industrials; Office Services and Supplies</t>
  </si>
  <si>
    <t>Luke Energy Ltd.</t>
  </si>
  <si>
    <t>Madisonville Gas Processing L.P.</t>
  </si>
  <si>
    <t>Energy (Primary); Energy (Primary); Integrated Oil and Gas (Primary); Oil, Gas and Consumable Fuels (Primary); Oil and Gas Refining and Marketing; Oil and Gas Refining and Marketing; Oil and Gas Storage and Transportation</t>
  </si>
  <si>
    <t>Majuko Corporation (Korea)</t>
  </si>
  <si>
    <t>Energy (Primary); Energy (Primary); Integrated Oil and Gas (Primary); Oil, Gas and Consumable Fuels (Primary); Nonresidential Building Operators and Lessors; Real Estate; Real Estate; Real Estate Management and Development; Real Estate Operating Companies; Real Estate Operators And Lessors</t>
  </si>
  <si>
    <t>Malaysia LNG Dua Sdn. Bhd</t>
  </si>
  <si>
    <t>Maple Energy plc.</t>
  </si>
  <si>
    <t>Energy (Primary); Energy (Primary); Integrated Oil and Gas (Primary); Oil, Gas and Consumable Fuels (Primary); Alternative Energy Resources; Independent Power and Renewable Electricity Producers; Oil and Gas Exploration and Production; Oil and Gas Production; Oil and Gas Refining and Marketing; Oil and Gas Refining and Marketing; Petroleum and Petroleum Products; Petroleum Refining; Renewable Electricity; Utilities; Utilities</t>
  </si>
  <si>
    <t>Ireland</t>
  </si>
  <si>
    <t>Marathon Canada Limited</t>
  </si>
  <si>
    <t>Energy (Primary); Energy (Primary); Integrated Oil and Gas (Primary); Oil, Gas and Consumable Fuels (Primary); Oil and Gas Exploration and Production; Oil and Gas Exploration Services; Oil and Gas Extraction; Oil and Gas Production</t>
  </si>
  <si>
    <t>Marathon Global Funding Corp</t>
  </si>
  <si>
    <t>Marubeni Philippines Corp.</t>
  </si>
  <si>
    <t>Midcoast Energy Partners, L.P.</t>
  </si>
  <si>
    <t>Energy (Primary); Energy (Primary); Integrated Oil and Gas (Primary); Oil, Gas and Consumable Fuels (Primary); Crude Petroleum and Natural Gas; Natural Gas Liquids; Natural Gas Pipelines; Oil and Gas Refining and Marketing; Oil and Gas Refining and Marketing; Oil and Gas Storage and Transportation; Petroleum and Petroleum Products</t>
  </si>
  <si>
    <t>Mobil Credit Finance Corporation</t>
  </si>
  <si>
    <t>MOL Magyar Olaj- es Gazipari Nyilvanosan Mukodo Reszvenytarsasag (BUSE:MOL)</t>
  </si>
  <si>
    <t>BUSE:MOL</t>
  </si>
  <si>
    <t>Energy (Primary); Energy (Primary); Integrated Oil and Gas (Primary); Oil, Gas and Consumable Fuels (Primary); Accounting Services; Accounting, Auditing and Taxation Services; Advertising; Air Freight and Logistics; Air Freight and Logistics; Asset Management and Custody Banks; Automotive Retail; Beverages; Bottled Water; Capital Goods; Capital Markets; Chemicals; Commercial and Professional Services; Commercial Rental and Leasing Services; Commercial Repair Services; Commercial Services and Supplies; Commodity Chemicals; Communication Services; Construction and Engineering; Construction and Engineering; Consumer Discretionary; Consumer Services; Consumer Staples; Crude Petroleum and Natural Gas; Diversified Financial Services; Diversified Financials; Diversified Support Services; Financials; Food, Beverage and Tobacco; Gas Utilities; Gas Utilities; Gasoline Service Stations; Hotels, Resorts and Cruise Lines; Hotels, Restaurants and Leisure; Human Resource and Employment Services; Independent Power and Renewable Electricity Producers; Independent Power Producers and Energy Traders; Industrial Machinery; Industrial Organic Chemicals; Industrials; Information Technology; Information Technology (IT) Consulting; IT Consulting and Other Services; IT Services; Machinery; Marketing Services; Materials; Materials; Media; Media and Entertainment; Oil and Gas Distribution; Oil and Gas Exploration and Production; Oil and Gas Production; Oil and Gas Refining and Marketing; Oil and Gas Refining and Marketing; Oil and Gas Retail; Oil and Gas Storage and Transportation; Petrochemicals; Petroleum and Petroleum Products; Petroleum Refining; Polymers; Professional Services; Real Estate; Real Estate; Real Estate Management and Development; Real Estate Management Services; Real Estate Operating Companies; Research and Consulting Services; Retailing; Soft Drinks; Software and Services; Specialized Finance; Specialty Retail; Tour Operators; Transportation; Travel and Tourism Services; Utilities; Utilities; Water Supply; Water Utilities; Water Utilities</t>
  </si>
  <si>
    <t>Hungary</t>
  </si>
  <si>
    <t>Monash Energy Coal Limited</t>
  </si>
  <si>
    <t>MOTOREX AG Langenthal</t>
  </si>
  <si>
    <t>Switzerland</t>
  </si>
  <si>
    <t>Murphy Atlantic Offshore Oil Company Ltd.</t>
  </si>
  <si>
    <t>Murphy Eastern Oil Company</t>
  </si>
  <si>
    <t>Muscat Gases Company SAOG (MSM:MGMC)</t>
  </si>
  <si>
    <t>MSM:MGMC</t>
  </si>
  <si>
    <t>Energy (Primary); Energy (Primary); Integrated Oil and Gas (Primary); Oil, Gas and Consumable Fuels (Primary); Chemicals; Industrial Gases; Materials; Materials; Oil and Gas Refining and Marketing; Oil and Gas Refining and Marketing</t>
  </si>
  <si>
    <t>Oman</t>
  </si>
  <si>
    <t>Muturi Production Sharing Contract</t>
  </si>
  <si>
    <t>Naftagas-Naftni Servisi Doo Novi Sad</t>
  </si>
  <si>
    <t>Naftagas-Tehnicki Servisi Doo Zrenjanin</t>
  </si>
  <si>
    <t>Naftna Industrija Srbije a.d. (BELEX:NIIS)</t>
  </si>
  <si>
    <t>BELEX:NIIS</t>
  </si>
  <si>
    <t>Energy (Primary); Energy (Primary); Integrated Oil and Gas (Primary); Oil, Gas and Consumable Fuels (Primary); Automotive Retail; Bus Transportation; Capital Goods; Construction and Engineering; Construction and Engineering; Construction Machinery Rental and Leasing; Construction Support Services; Consumer Discretionary; Crude Petroleum and Natural Gas; Electric Power By Wind Energy; Electric Power Distribution; Electric Power Generation By Fossil Fuels; Electric Utilities; Electric Utilities; Energy Equipment and Services; Engineering and Surveying Services; Engineering Services; Gas Utilities; Gas Utilities; Heavy Construction; Independent Power and Renewable Electricity Producers; Industrials; Livery Service; Lubricating Oils and Greases; Machinery Rental and Leasing; Motor Vehicle Rental and Leasing; Natural Gas Liquids; Oil and Gas Distribution; Oil and Gas Equipment and Services; Oil and Gas Exploration and Production; Oil and Gas Field Services; Oil and Gas Production; Oil and Gas Refining and Marketing; Oil and Gas Refining and Marketing; Oil and Gas Retail; Oil and Gas Storage and Transportation; Petroleum and Petroleum Products; Petroleum Refining; Renewable Electricity; Retailing; Road and Rail; Road Transportation of Freight; Road Transportation of Passengers; Specialty Retail; Taxicab; Trading Companies and Distributors; Trading Companies and Distributors; Transportation; Trucking; Utilities; Utilities</t>
  </si>
  <si>
    <t>National Company KazMunayGas JSC</t>
  </si>
  <si>
    <t>Energy (Primary); Energy (Primary); Integrated Oil and Gas (Primary); Oil, Gas and Consumable Fuels (Primary); Energy Equipment and Services; Oil and Gas Drilling; Oil and Gas Exploration and Production; Oil and Gas Production; Oil and Gas Refining and Marketing; Oil and Gas Refining and Marketing; Oil and Gas Storage and Transportation</t>
  </si>
  <si>
    <t>BB</t>
  </si>
  <si>
    <t>Kazakhstan</t>
  </si>
  <si>
    <t>National Oil Corporation</t>
  </si>
  <si>
    <t>Energy (Primary); Energy (Primary); Integrated Oil and Gas (Primary); Oil, Gas and Consumable Fuels (Primary); Capital Goods; Chemicals; Commercial and Professional Services; Commercial Services and Supplies; Commodity Chemicals; Diversified Support Services; Energy Equipment and Services; Fertilizers and Agricultural Chemicals; Human Resource and Employment Services; Industrial Organic Chemicals; Industrials; Machinery Distribution; Materials; Materials; Oil and Gas Drilling; Oil and Gas Equipment and Services; Oil and Gas Exploration and Production; Oil and Gas Exploration Services; Oil and Gas Field Services; Oil and Gas Machinery and Equipment Distribution; Oil and Gas Pipelines; Oil and Gas Production; Oil and Gas Refining and Marketing; Oil and Gas Storage and Transportation; Plastic and Synthetic Resins; Professional Services; Research and Consulting Services; Research, Development, and Testing Services; Trading Companies and Distributors; Trading Companies and Distributors</t>
  </si>
  <si>
    <t>Libya</t>
  </si>
  <si>
    <t>Navitas Midstream Midland Basin, LLC</t>
  </si>
  <si>
    <t>B</t>
  </si>
  <si>
    <t>Navitas Midstream Partners, LLC</t>
  </si>
  <si>
    <t>Energy (Primary); Energy (Primary); Integrated Oil and Gas (Primary); Oil, Gas and Consumable Fuels (Primary); Crude Petroleum and Natural Gas; Natural Gas Liquids; Natural Gas Pipelines; Oil and Gas Exploration and Production; Oil and Gas Pipelines; Oil and Gas Production; Oil and Gas Refining and Marketing; Oil and Gas Refining and Marketing; Oil and Gas Storage and Transportation; Petroleum and Petroleum Products</t>
  </si>
  <si>
    <t>Neptune E&amp;P Norge AS</t>
  </si>
  <si>
    <t>Energy (Primary); Energy (Primary); Integrated Oil and Gas (Primary); Oil, Gas and Consumable Fuels (Primary); Oil and Gas Exploration and Production; Oil and Gas Exploration Services; Oil and Gas Production; Oil and Gas Refining and Marketing; Oil and Gas Storage and Transportation</t>
  </si>
  <si>
    <t>Niger Delta Exploration &amp; Production Plc</t>
  </si>
  <si>
    <t>Energy (Primary); Energy (Primary); Integrated Oil and Gas (Primary); Oil, Gas and Consumable Fuels (Primary); Oil and Gas Exploration and Production; Oil and Gas Refining and Marketing; Oil and Gas Refining and Marketing; Petroleum and Petroleum Products</t>
  </si>
  <si>
    <t>Nigeria</t>
  </si>
  <si>
    <t>Nigerian National Petroleum Corporation</t>
  </si>
  <si>
    <t>Energy (Primary); Energy (Primary); Integrated Oil and Gas (Primary); Oil, Gas and Consumable Fuels (Primary); Automotive Retail; Capital Goods; Chemicals; Commodity Chemicals; Construction and Engineering; Construction and Engineering; Construction Support Services; Consumer Discretionary; Engineering and Surveying Services; Engineering Services; Gas Utilities; Gas Utilities; Industrial Organic Chemicals; Industrials; Information Technology; Infrastructure Services; Internet Services and Infrastructure; IT Services; Materials; Materials; Oil and Gas Distribution; Oil and Gas Pipelines; Oil and Gas Refining and Marketing; Oil and Gas Refining and Marketing; Oil and Gas Retail; Oil and Gas Storage and Transportation; Petrochemicals; Petroleum and Petroleum Products; Retailing; Software and Services; Specialty Retail; Utilities; Utilities</t>
  </si>
  <si>
    <t>Niigata Sanrin K.K.</t>
  </si>
  <si>
    <t>Energy (Primary); Energy (Primary); Integrated Oil and Gas (Primary); Oil, Gas and Consumable Fuels (Primary); Crude Petroleum and Natural Gas; Oil and Gas Refining and Marketing; Oil and Gas Refining and Marketing; Petroleum and Petroleum Products</t>
  </si>
  <si>
    <t>Noyabrskneftegazproekt OOO</t>
  </si>
  <si>
    <t>Energy (Primary); Energy (Primary); Integrated Oil and Gas (Primary); Oil, Gas and Consumable Fuels (Primary); Oil and Gas Exploration and Production; Oil and Gas Exploration Services</t>
  </si>
  <si>
    <t>NRC-Oil Company</t>
  </si>
  <si>
    <t>Energy (Primary); Energy (Primary); Integrated Oil and Gas (Primary); Oil, Gas and Consumable Fuels (Primary); Oil and Gas Exploration and Production; Oil and Gas Exploration Services; Oil and Gas Production; Oil and Gas Refining and Marketing; Oil and Gas Refining and Marketing</t>
  </si>
  <si>
    <t>OAO Novoil</t>
  </si>
  <si>
    <t>Energy (Primary); Energy (Primary); Integrated Oil and Gas (Primary); Oil, Gas and Consumable Fuels (Primary); Gasoline; Oil and Gas Refining and Marketing; Oil and Gas Refining and Marketing; Petroleum and Petroleum Products; Petroleum Refining</t>
  </si>
  <si>
    <t>OAO Sakhaneftegaz</t>
  </si>
  <si>
    <t>Energy (Primary); Energy (Primary); Integrated Oil and Gas (Primary); Oil, Gas and Consumable Fuels (Primary); Mixed, Manufactured, and Liquefied Petroleum Gas Production; Oil and Gas Exploration and Production; Oil and Gas Exploration Services; Oil and Gas Extraction; Oil and Gas Pipelines; Oil and Gas Production; Oil and Gas Refining and Marketing; Oil and Gas Refining and Marketing; Oil and Gas Storage and Transportation</t>
  </si>
  <si>
    <t>Occidental Petroleum Corporation (NYSE:OXY)</t>
  </si>
  <si>
    <t>NYSE:OXY</t>
  </si>
  <si>
    <t>Energy (Primary); Energy (Primary); Integrated Oil and Gas (Primary); Oil, Gas and Consumable Fuels (Primary); Acids and Caustics; Asset Management and Custody Banks; Capital Goods; Capital Markets; Chemicals; Commodity Chemicals; Crude Petroleum and Natural Gas; Diversified Financials; Financials; Industrial Inorganic Chemicals; Industrial Organic Chemicals; Industrials; Materials; Materials; Natural Gas Liquids; Oil and Gas Exploration and Production; Oil and Gas Production; Oil and Gas Refining and Marketing; Oil and Gas Refining and Marketing; Oil and Gas Storage and Transportation; Petroleum and Petroleum Products; Specialty Chemicals; Trading Companies and Distributors; Trading Companies and Distributors</t>
  </si>
  <si>
    <t>OGX R-11 Petróleo e Gás S.A.</t>
  </si>
  <si>
    <t>Oil and Natural Gas Corporation Limited (NSEI:ONGC)</t>
  </si>
  <si>
    <t>NSEI:ONGC</t>
  </si>
  <si>
    <t>Energy (Primary); Energy (Primary); Integrated Oil and Gas (Primary); Oil, Gas and Consumable Fuels (Primary); Chemicals; Commodity Chemicals; Crude Petroleum and Natural Gas; Electric Power By Solar Energy; Electric Power By Wind Energy; Electric Power Generation By Fossil Fuels; Electric Utilities; Electric Utilities; Gasoline; Independent Power and Renewable Electricity Producers; Industrial Organic Chemicals; Materials; Materials; Natural Gas Liquids; Oil and Gas Exploration and Production; Oil and Gas Pipelines; Oil and Gas Production; Oil and Gas Refining and Marketing; Oil and Gas Refining and Marketing; Oil and Gas Storage and Transportation; Petrochemicals; Petroleum and Petroleum Products; Petroleum Refining; Renewable Electricity; Utilities; Utilities</t>
  </si>
  <si>
    <t>India</t>
  </si>
  <si>
    <t>OilMax Energy Pvt. Ltd.</t>
  </si>
  <si>
    <t>Energy (Primary); Energy (Primary); Integrated Oil and Gas (Primary); Oil, Gas and Consumable Fuels (Primary); Energy Equipment and Services; Oil and Gas Drilling; Oil and Gas Exploration and Production; Oil and Gas Refining and Marketing</t>
  </si>
  <si>
    <t>OJSC Alrosa-Gaz</t>
  </si>
  <si>
    <t>Energy (Primary); Energy (Primary); Integrated Oil and Gas (Primary); Oil, Gas and Consumable Fuels (Primary); Oil and Gas Exploration and Production; Oil and Gas Production; Oil and Gas Storage and Transportation</t>
  </si>
  <si>
    <t>Oklahoma Energy Corp.</t>
  </si>
  <si>
    <t>Energy (Primary); Energy (Primary); Integrated Oil and Gas (Primary); Oil, Gas and Consumable Fuels (Primary); Crude Petroleum and Natural Gas; Oil and Gas Exploration and Production; Oil and Gas Refining and Marketing; Oil and Gas Refining and Marketing; Petroleum and Petroleum Products</t>
  </si>
  <si>
    <t>Oman Oil Company S.A.O.C.</t>
  </si>
  <si>
    <t>Energy (Primary); Energy (Primary); Integrated Oil and Gas (Primary); Oil, Gas and Consumable Fuels (Primary); Chemicals; Commodity Chemicals; Diversified Metals and Mining; Industrial Organic Chemicals; Materials; Materials; Metals and Mining; Oil and Gas Exploration and Production; Oil and Gas Production; Oil and Gas Refining and Marketing; Oil and Gas Refining and Marketing; Oil and Gas Storage and Transportation; Petrochemicals</t>
  </si>
  <si>
    <t>OMV Aktiengesellschaft (WBAG:OMV)</t>
  </si>
  <si>
    <t>WBAG:OMV</t>
  </si>
  <si>
    <t>Energy (Primary); Energy (Primary); Integrated Oil and Gas (Primary); Oil, Gas and Consumable Fuels (Primary); Automotive Retail; Chemicals; Commodity Chemicals; Consumer Discretionary; Electric Power Generation By Fossil Fuels; Electric Utilities; Electric Utilities; Gasoline Service Stations; Industrial Organic Chemicals; Materials; Materials; Natural Gas Pipelines; Oil and Gas Exploration and Production; Oil and Gas Production; Oil and Gas Refining and Marketing; Oil and Gas Refining and Marketing; Oil and Gas Retail; Oil and Gas Storage and Transportation; Petrochemicals; Retailing; Specialty Retail; Utilities; Utilities</t>
  </si>
  <si>
    <t>Austria</t>
  </si>
  <si>
    <t>OMV Petrom S.A. (BVB:SNP)</t>
  </si>
  <si>
    <t>BVB:SNP</t>
  </si>
  <si>
    <t>Energy (Primary); Energy (Primary); Integrated Oil and Gas (Primary); Oil, Gas and Consumable Fuels (Primary); Automotive Retail; Consumer Discretionary; Crude Petroleum and Natural Gas; Electric Power Generation By Fossil Fuels; Electric Utilities; Electric Utilities; Gasoline; Gasoline Service Stations; Lubricating Oils and Greases; Oil and Gas Exploration and Production; Oil and Gas Production; Oil and Gas Refining and Marketing; Oil and Gas Refining and Marketing; Oil and Gas Retail; Petroleum and Petroleum Products; Petroleum Refining; Retailing; Specialty Retail; Utilities; Utilities</t>
  </si>
  <si>
    <t>Romania</t>
  </si>
  <si>
    <t>Onshore oil concession od ADCO</t>
  </si>
  <si>
    <t>OOO "SevKomNeftegaz"</t>
  </si>
  <si>
    <t>OOO Gazpromviet</t>
  </si>
  <si>
    <t>Energy (Primary); Energy (Primary); Integrated Oil and Gas (Primary); Oil, Gas and Consumable Fuels (Primary); Capital Goods; Construction and Engineering; Construction and Engineering; Industrials; Oil and Gas Exploration and Production; Oil and Gas Extraction; Oil and Gas Production; Oil and Gas Refining and Marketing; Oil and Gas Storage and Transportation</t>
  </si>
  <si>
    <t>OOO Selena-Neftekhim</t>
  </si>
  <si>
    <t>Energy (Primary); Energy (Primary); Integrated Oil and Gas (Primary); Oil, Gas and Consumable Fuels (Primary); Chemicals; Commodity Chemicals; Lubricating Oils and Greases; Materials; Materials; Oil and Gas Exploration and Production; Oil and Gas Refining and Marketing; Oil and Gas Refining and Marketing; Petroleum and Petroleum Products; Polymers</t>
  </si>
  <si>
    <t>Open Joint Stock Company RN Holding</t>
  </si>
  <si>
    <t>Energy (Primary); Energy (Primary); Integrated Oil and Gas (Primary); Oil, Gas and Consumable Fuels (Primary); Automotive Retail; Consumer Discretionary; Gasoline Service Stations; Oil and Gas Exploration and Production; Oil and Gas Production; Oil and Gas Refining and Marketing; Oil and Gas Refining and Marketing; Oil and Gas Retail; Oil and Gas Storage and Transportation; Petroleum and Petroleum Products; Petroleum Refining; Retailing; Specialty Retail</t>
  </si>
  <si>
    <t>Origin Energy Finance Company Pty Ltd</t>
  </si>
  <si>
    <t>Origin Energy Limited (ASX:ORG)</t>
  </si>
  <si>
    <t>ASX:ORG</t>
  </si>
  <si>
    <t>Energy (Primary); Energy (Primary); Integrated Oil and Gas (Primary); Oil, Gas and Consumable Fuels (Primary); Air Conditioners, Cooling; Capital Goods; Climate Control Equipment; Commercial and Professional Services; Commercial Repair Services; Commercial Services and Supplies; Consumer Discretionary; Consumer Durables and Apparel; Diversified Support Services; Electric Power By Solar Energy; Electric Power By Wind Energy; Electric Power Distribution; Electric Power Generation By Fossil Fuels; Electric Utilities; Electric Utilities; Gas Utilities; Gas Utilities; Heaters; Household Appliances; Household Durables; Hydroelectric Power Generation; Independent Power and Renewable Electricity Producers; Industrial Heating, Ventilation, Air Conditioning, and Refrigeration Equipment and Supplies; Industrial Machinery; Industrials; Machinery; Natural Gas Transmission; Oil and Gas Distribution; Oil and Gas Exploration and Production; Oil and Gas Production; Renewable Electricity; Utilities; Utilities</t>
  </si>
  <si>
    <t>Overseas Petroleum and Investment Corporation</t>
  </si>
  <si>
    <t>Oxy Capital Trust I</t>
  </si>
  <si>
    <t>Oxy Capital Trust II</t>
  </si>
  <si>
    <t>Oxy Capital Trust III</t>
  </si>
  <si>
    <t>Pacific Interstate Offshore Company</t>
  </si>
  <si>
    <t>Pak Arab Refinery Limited</t>
  </si>
  <si>
    <t>Energy (Primary); Energy (Primary); Integrated Oil and Gas (Primary); Oil, Gas and Consumable Fuels (Primary); Automotive Retail; Consumer Discretionary; Crude Petroleum Pipelines; Gas Utilities; Gas Utilities; Gasoline Service Stations; Oil and Gas Distribution; Oil and Gas Pipelines; Oil and Gas Refining and Marketing; Oil and Gas Refining and Marketing; Oil and Gas Retail; Oil and Gas Storage and Transportation; Petroleum Pipelines; Refined Petroleum Pipelines; Retailing; Specialty Retail; Utilities; Utilities</t>
  </si>
  <si>
    <t>Pan American Energy Group</t>
  </si>
  <si>
    <t>Pannon naftagas Kft, Budapest</t>
  </si>
  <si>
    <t>PBEX, LLC</t>
  </si>
  <si>
    <t>PC Financial Partnership</t>
  </si>
  <si>
    <t>PDVSA Petróleo, S.A.</t>
  </si>
  <si>
    <t>Energy (Primary); Energy (Primary); Integrated Oil and Gas (Primary); Oil, Gas and Consumable Fuels (Primary); Crude Petroleum and Natural Gas; Mixed, Manufactured, and Liquefied Petroleum Gas Production; Oil and Gas Exploration and Production; Oil and Gas Exploration Services; Oil and Gas Extraction; Oil and Gas Production; Oil and Gas Refining and Marketing; Oil and Gas Refining and Marketing; Petroleum and Petroleum Products</t>
  </si>
  <si>
    <t>Venezuela</t>
  </si>
  <si>
    <t>Pertex Production LP</t>
  </si>
  <si>
    <t>Petro America Corp.</t>
  </si>
  <si>
    <t>Energy (Primary); Energy (Primary); Integrated Oil and Gas (Primary); Oil, Gas and Consumable Fuels (Primary); Communication Services; Entertainment; Media and Entertainment; Movies and Entertainment; Oil and Gas Exploration and Production</t>
  </si>
  <si>
    <t>Petro Grande, LLC</t>
  </si>
  <si>
    <t>Energy (Primary); Energy (Primary); Integrated Oil and Gas (Primary); Oil, Gas and Consumable Fuels (Primary); Energy Equipment and Services; Oil and Gas Drilling; Oil and Gas Exploration and Production; Oil and Gas Exploration Services; Oil and Gas Production</t>
  </si>
  <si>
    <t>Petro-Canada</t>
  </si>
  <si>
    <t>Energy (Primary); Energy (Primary); Integrated Oil and Gas (Primary); Oil, Gas and Consumable Fuels (Primary); Automotive Retail; Consumer Discretionary; Consumer Services; Crude Petroleum and Natural Gas; Diversified Consumer Services; Gasoline; Gasoline Service Stations; Gasoline Service Stations with Convenience Stores; Lubricating Oils and Greases; Motor Vehicle Repair and Services; Natural Gas Liquids; Natural Gas Pipelines; Oil and Gas Exploration and Production; Oil and Gas Pipelines; Oil and Gas Production; Oil and Gas Refining and Marketing; Oil and Gas Refining and Marketing; Oil and Gas Retail; Oil and Gas Storage and Transportation; Petroleum and Petroleum Products; Petroleum Pipelines; Petroleum Refining; Retailing; Specialized Consumer Services; Specialty Retail</t>
  </si>
  <si>
    <t>Petrobras Argentina S.A.</t>
  </si>
  <si>
    <t>Energy (Primary); Energy (Primary); Integrated Oil and Gas (Primary); Oil, Gas and Consumable Fuels (Primary); Chemicals; Commodity Chemicals; Elastomers; Electric Power Distribution; Electric Power Generation By Fossil Fuels; Electric Utilities; Electric Utilities; Gasoline; Industrial Organic Chemicals; Materials; Materials; Oil and Gas Exploration and Production; Oil and Gas Production; Oil and Gas Refining and Marketing; Oil and Gas Refining and Marketing; Petrochemicals; Petroleum and Petroleum Products; Plastic and Synthetic Resins; Plastic Products; Polymers; Synthetic Rubber; Utilities; Utilities</t>
  </si>
  <si>
    <t>Petrobrás Bolivia Inversiones y Servicios S.A.</t>
  </si>
  <si>
    <t>Energy (Primary); Energy (Primary); Integrated Oil and Gas (Primary); Oil, Gas and Consumable Fuels (Primary); Chemicals; Commodity Chemicals; Materials; Materials; Oil and Gas Exploration and Production; Oil and Gas Exploration Services; Oil and Gas Pipelines; Oil and Gas Production; Oil and Gas Refining and Marketing; Oil and Gas Refining and Marketing; Oil and Gas Storage and Transportation; Petroleum Refining</t>
  </si>
  <si>
    <t>Petrobras Energía Participaciones S.A.</t>
  </si>
  <si>
    <t>Energy (Primary); Energy (Primary); Integrated Oil and Gas (Primary); Oil, Gas and Consumable Fuels (Primary); Automotive Retail; Chemicals; Commodity Chemicals; Consumer Discretionary; Electric Power Distribution; Electric Power Transmission and Control; Electric Utilities; Electric Utilities; Gasoline Service Stations; Hydroelectric Power Generation; Independent Power and Renewable Electricity Producers; Industrial Organic Chemicals; Materials; Materials; Natural Gas Liquids; Oil and Gas Exploration and Production; Oil and Gas Production; Oil and Gas Refining and Marketing; Oil and Gas Refining and Marketing; Oil and Gas Retail; Oil and Gas Storage and Transportation; Petrochemicals; Petroleum and Petroleum Products; Petroleum Refining; Renewable Electricity; Retailing; Specialty Retail; Utilities; Utilities</t>
  </si>
  <si>
    <t>Petrobras Global Finance B.V.</t>
  </si>
  <si>
    <t>Petrobras Logística de Gás S.A.</t>
  </si>
  <si>
    <t>PetroChina Company Limited (SEHK:857)</t>
  </si>
  <si>
    <t>SEHK:857</t>
  </si>
  <si>
    <t>Energy (Primary); Energy (Primary); Integrated Oil and Gas (Primary); Oil, Gas and Consumable Fuels (Primary); Automotive Retail; Capital Goods; Chemicals; Commercial and Professional Services; Commercial Services and Supplies; Commodity Chemicals; Construction and Engineering; Construction and Engineering; Construction Materials; Construction Materials; Consumer Discretionary; Crude Petroleum and Natural Gas; Crude Petroleum Pipelines; Diversified Support Services; Electronic Equipment, Instruments and Components; Fuel Dealers; Gas Utilities; Gas Utilities; Gasoline Service Stations; Industrial Organic Chemicals; Industrials; Information Technology; Liquefied Petroleum Gas (Bottled Gas) Dealers; Materials; Materials; Natural Gas Pipelines; Oil and Gas Distribution; Oil and Gas Exploration and Production; Oil and Gas Pipelines; Oil and Gas Production; Oil and Gas Refining and Marketing; Oil and Gas Refining and Marketing; Oil and Gas Retail; Oil and Gas Storage and Transportation; Petrochemicals; Petroleum and Petroleum Products; Petroleum Pipelines; Petroleum Refining; Plastic and Synthetic Resins; Refined Petroleum Pipelines; Retailing; Sand And Gravel; Specialty Contract Work; Specialty Retail; Technology Distributors; Technology Hardware and Equipment; Utilities; Utilities; Warehousing and Storage</t>
  </si>
  <si>
    <t>Petrogal Brasil S.A.</t>
  </si>
  <si>
    <t>Energy (Primary); Energy (Primary); Integrated Oil and Gas (Primary); Oil, Gas and Consumable Fuels (Primary); Oil and Gas Exploration and Production; Oil and Gas Production; Oil and Gas Refining and Marketing; Oil and Gas Refining and Marketing; Oil and Gas Storage and Transportation; Petroleum and Petroleum Products; Petroleum Refining</t>
  </si>
  <si>
    <t>Petrogress Int'l, LLC</t>
  </si>
  <si>
    <t>PetroKazakhstan Inc.</t>
  </si>
  <si>
    <t>Energy (Primary); Energy (Primary); Integrated Oil and Gas (Primary); Oil, Gas and Consumable Fuels (Primary); Oil and Gas Exploration and Production; Oil and Gas Exploration Services; Oil and Gas Production; Oil and Gas Refining and Marketing; Oil and Gas Refining and Marketing; Oil and Gas Storage and Transportation; Petroleum and Petroleum Products; Petroleum Refining</t>
  </si>
  <si>
    <t>Petrola Hellas S.A.</t>
  </si>
  <si>
    <t>Petróleo Brasileiro S.A. - Petrobras (BOVESPA:PETR4)</t>
  </si>
  <si>
    <t>BOVESPA:PETR4</t>
  </si>
  <si>
    <t>Energy (Primary); Energy (Primary); Integrated Oil and Gas (Primary); Oil, Gas and Consumable Fuels (Primary); Chemicals; Commodity Chemicals; Electric Power Generation By Fossil Fuels; Electric Utilities; Electric Utilities; Fertilizers and Agricultural Chemicals; Gas Utilities; Gas Utilities; Independent Power and Renewable Electricity Producers; Independent Power Producers and Energy Traders; Industrial Organic Chemicals; Materials; Materials; Oil and Gas Distribution; Oil and Gas Exploration and Production; Oil and Gas Production; Oil and Gas Refining and Marketing; Oil and Gas Refining and Marketing; Oil and Gas Storage and Transportation; Petrochemicals; Petroleum and Petroleum Products; Utilities; Utilities</t>
  </si>
  <si>
    <t>BB-</t>
  </si>
  <si>
    <t>Petróleos Mexicanos</t>
  </si>
  <si>
    <t>Energy (Primary); Energy (Primary); Integrated Oil and Gas (Primary); Oil, Gas and Consumable Fuels (Primary); Aromatics; Capital Goods; Chemical Distribution; Chemicals; Commercial and Professional Services; Commercial Services and Supplies; Commodity Chemicals; Crude Petroleum and Natural Gas; Diversified Support Services; Gasoline; Industrial Organic Chemicals; Industrials; Lubricating Oils and Greases; Materials; Materials; Natural Gas Liquids; Oil and Gas Exploration and Production; Oil and Gas Production; Oil and Gas Refining and Marketing; Oil and Gas Refining and Marketing; Oil and Gas Storage and Transportation; Petrochemicals; Petroleum and Petroleum Products; Petroleum Refining; Specialty Chemicals; Trading Companies and Distributors; Trading Companies and Distributors</t>
  </si>
  <si>
    <t>Mexico</t>
  </si>
  <si>
    <t>Petroleos Mexicanos S.A. de C.V., 15 Separate Infrastructure Assets</t>
  </si>
  <si>
    <t>Petrolera de Amatitlán, S.A.P.I. de C.V.</t>
  </si>
  <si>
    <t>Petrolera Zuata C.A.</t>
  </si>
  <si>
    <t>Energy (Primary); Energy (Primary); Integrated Oil and Gas (Primary); Oil, Gas and Consumable Fuels (Primary); Crude Petroleum and Natural Gas; Oil and Gas Exploration and Production; Oil and Gas Exploration Services; Oil and Gas Refining and Marketing; Oil and Gas Refining and Marketing; Petroleum and Petroleum Products</t>
  </si>
  <si>
    <t>Petroleum Company Of Trinidad And Tobago Limited</t>
  </si>
  <si>
    <t>Energy (Primary); Energy (Primary); Integrated Oil and Gas (Primary); Oil, Gas and Consumable Fuels (Primary); Commercial and Professional Services; Commercial Services and Supplies; Diversified Support Services; Health Care; Health Care Equipment and Services; Health Care Providers and Services; Health Care Services; Industrials; Medical Laboratory Services; Oil and Gas Exploration and Production; Oil and Gas Production; Oil and Gas Refining and Marketing; Oil and Gas Refining and Marketing; Oil and Gas Storage and Transportation; Petroleum and Petroleum Products; Petroleum Refining; Professional Services; Research and Consulting Services; Research, Development, and Testing Services; Testing Laboratories</t>
  </si>
  <si>
    <t>Trinidad &amp; Tobago</t>
  </si>
  <si>
    <t>Petroleum, Oil and Gas Corporation of South Africa (SOC) Ltd</t>
  </si>
  <si>
    <t>Energy (Primary); Energy (Primary); Integrated Oil and Gas (Primary); Oil, Gas and Consumable Fuels (Primary); Chemicals; Commodity Chemicals; Industrial Organic Chemicals; Materials; Materials; Oil and Gas Exploration and Production; Oil and Gas Production; Oil and Gas Refining and Marketing; Oil and Gas Refining and Marketing; Oil and Gas Storage and Transportation; Petrochemicals; Petroleum and Petroleum Products</t>
  </si>
  <si>
    <t>South Africa</t>
  </si>
  <si>
    <t>Petroliam Nasional Berhad</t>
  </si>
  <si>
    <t>Energy (Primary); Energy (Primary); Integrated Oil and Gas (Primary); Oil, Gas and Consumable Fuels (Primary); Automotive Retail; Capital Goods; Chemical Distribution; Chemicals; Commodity Chemicals; Consumer Discretionary; Consumer Services; Crude Petroleum and Natural Gas; Diversified Consumer Services; Diversified Financial Services; Diversified Financials; Education Services; Electric Utilities; Electric Utilities; Financials; Fuel Dealers; Gasoline Service Stations; Gasoline Service Stations with Convenience Stores; Industrials; Insurance; Insurance; Insurance Brokers; Land Sub Dividers And Developers; Liquefied Petroleum Gas (Bottled Gas) Dealers; Lubricating Oils and Greases; Machinery Distribution; Machinery Rental and Leasing; Marine; Marine; Materials; Materials; Natural Gas Liquids; Natural Gas Pipelines; Oil and Gas Exploration and Production; Oil and Gas Machinery Rental and Leasing; Oil and Gas Pipelines; Oil and Gas Production; Oil and Gas Refining and Marketing; Oil and Gas Refining and Marketing; Oil and Gas Retail; Oil and Gas Storage and Transportation; Petroleum and Petroleum Products; Petroleum Refining; Polymers; Real Estate; Real Estate; Real Estate Development; Real Estate Management and Development; Real Estate Management Services; Real Estate Operating Companies; Real Estate Operators And Lessors; Retailing; Specialized Finance; Specialty Educational Services; Specialty Retail; Trading Companies and Distributors; Trading Companies and Distributors; Transportation; Utilities; Utilities; Water Utilities</t>
  </si>
  <si>
    <t>Petron Fuel International Sdn. Bhd.</t>
  </si>
  <si>
    <t>Energy (Primary); Energy (Primary); Integrated Oil and Gas (Primary); Oil, Gas and Consumable Fuels (Primary); Oil and Gas Exploration and Production; Oil and Gas Exploration Services; Oil and Gas Production; Oil and Gas Refining and Marketing; Oil and Gas Refining and Marketing; Petroleum Refining</t>
  </si>
  <si>
    <t>Petronas Capital Limited</t>
  </si>
  <si>
    <t>Petronas Carigali Iraq Holdings B.v.</t>
  </si>
  <si>
    <t>PETRONAS Global Sukuk Ltd</t>
  </si>
  <si>
    <t>PETRONAS Marketing Ventures Limited</t>
  </si>
  <si>
    <t>PHI Oil &amp; Gas Corp.</t>
  </si>
  <si>
    <t>Energy (Primary); Energy (Primary); Integrated Oil and Gas (Primary); Oil, Gas and Consumable Fuels (Primary); Fuel Dealers; Fuel Oil Dealers; Oil and Gas Exploration and Production; Oil and Gas Exploration Services; Oil and Gas Production; Oil and Gas Storage and Transportation</t>
  </si>
  <si>
    <t>Singapore</t>
  </si>
  <si>
    <t>Phillips 66 Capital I</t>
  </si>
  <si>
    <t>Phillips 66 Capital II</t>
  </si>
  <si>
    <t>Phillips 66 Capital III</t>
  </si>
  <si>
    <t>Phillips 66 Capital IV</t>
  </si>
  <si>
    <t>Average</t>
  </si>
  <si>
    <t>Screening Criteria</t>
  </si>
  <si>
    <r>
      <t xml:space="preserve">1) </t>
    </r>
    <r>
      <rPr>
        <b/>
        <sz val="8"/>
        <color indexed="8"/>
        <rFont val="Arial"/>
        <family val="2"/>
      </rPr>
      <t xml:space="preserve">Industry Classifications: </t>
    </r>
    <r>
      <rPr>
        <sz val="8"/>
        <color indexed="8"/>
        <rFont val="Arial"/>
        <family val="2"/>
      </rPr>
      <t>Integrated Oil and Gas (Primary)</t>
    </r>
  </si>
  <si>
    <t>Phillips 66 Capital V</t>
  </si>
  <si>
    <t>Phillips 66 Capital VI</t>
  </si>
  <si>
    <t>Phillips Petroleum Kazakhstan, Ltd.</t>
  </si>
  <si>
    <t>Liberia</t>
  </si>
  <si>
    <t>PICL (Egypt) Corporation Limited</t>
  </si>
  <si>
    <t>Pieridae Energy Limited (TSXV:PEA)</t>
  </si>
  <si>
    <t>TSXV:PEA</t>
  </si>
  <si>
    <t>PJSC LUKOIL (MISX:LKOH)</t>
  </si>
  <si>
    <t>MISX:LKOH</t>
  </si>
  <si>
    <t>Energy (Primary); Energy (Primary); Integrated Oil and Gas (Primary); Oil, Gas and Consumable Fuels (Primary); Automotive Retail; Chemicals; Commercial and Professional Services; Commodity Chemicals; Consumer Discretionary; Crude Petroleum and Natural Gas; Electric Power Distribution; Electric Utilities; Electric Utilities; Industrial Organic Chemicals; Industrials; Lubricating Oils and Greases; Materials; Materials; Oil and Gas Exploration and Production; Oil and Gas Production; Oil and Gas Refining and Marketing; Oil and Gas Refining and Marketing; Oil and Gas Retail; Oil and Gas Storage and Transportation; Petrochemicals; Petroleum and Petroleum Products; Professional Services; Renewable Electricity; Research and Consulting Services; Research, Development, and Testing Services; Retailing; Specialty Retail; Utilities; Utilities; Water Utilities; Water Utilities</t>
  </si>
  <si>
    <t>Pmc (nova Scotia) Company</t>
  </si>
  <si>
    <t>Polskie Górnictwo Naftowe i Gazownictwo S.A. (WSE:PGN)</t>
  </si>
  <si>
    <t>WSE:PGN</t>
  </si>
  <si>
    <t>Energy (Primary); Energy (Primary); Integrated Oil and Gas (Primary); Oil, Gas and Consumable Fuels (Primary); Advertising; Business Credit Agencies; Capital Goods; Catering Services; Communication Services; Conference Services; Construction and Engineering; Construction and Engineering; Consumer Discretionary; Consumer Services; Credit Agencies; Diversified Financial Services; Diversified Financials; Electric Utilities; Electric Utilities; Energy Equipment and Services; Finance Leasing; Financials; Gas Utilities; Gas Utilities; Heavy Construction; Hotels And Motels; Hotels, Resorts and Cruise Lines; Hotels, Restaurants and Leisure; Independent Power and Renewable Electricity Producers; Independent Power Producers and Energy Traders; Industrial Machinery; Industrial Nonbuilding Structures Construction; Industrials; Lodging; Machinery; Media; Media and Entertainment; Natural Gas Pipelines; Nonbuilding Structures Construction; Oil and Gas Distribution; Oil and Gas Equipment and Services; Oil and Gas Exploration and Production; Oil and Gas Field Services; Oil and Gas Geophysical Mapping and Surveying; Oil and Gas Production; Oil and Gas Storage and Transportation; Real Estate; Real Estate; Real Estate Management and Development; Real Estate Operating Companies; Real Estate Operators And Lessors; Restaurants; Specialized Finance; Utilities; Utilities; Water Utilities; Water Utilities</t>
  </si>
  <si>
    <t>Poland</t>
  </si>
  <si>
    <t>Potomac Energy Corp.</t>
  </si>
  <si>
    <t>Energy (Primary); Energy (Primary); Integrated Oil and Gas (Primary); Oil, Gas and Consumable Fuels (Primary); Energy Equipment and Services; Oil and Gas Drilling</t>
  </si>
  <si>
    <t>Powerball International Inc.</t>
  </si>
  <si>
    <t>Energy (Primary); Energy (Primary); Integrated Oil and Gas (Primary); Oil, Gas and Consumable Fuels (Primary); Chemicals; Materials; Materials; Specialty Chemicals</t>
  </si>
  <si>
    <t>PT Pertamina (Persero)</t>
  </si>
  <si>
    <t>Energy (Primary); Energy (Primary); Integrated Oil and Gas (Primary); Oil, Gas and Consumable Fuels (Primary); Energy Equipment and Services; Oil and Gas Equipment and Services; Oil and Gas Exploration and Production; Oil and Gas Production</t>
  </si>
  <si>
    <t>Indonesia</t>
  </si>
  <si>
    <t>PT Prime Petroservices</t>
  </si>
  <si>
    <t>PTT Public Company Limited (SET:PTT)</t>
  </si>
  <si>
    <t>SET:PTT</t>
  </si>
  <si>
    <t>Energy (Primary); Energy (Primary); Integrated Oil and Gas (Primary); Oil, Gas and Consumable Fuels (Primary); Automotive Retail; Capital Goods; Chemical Distribution; Chemicals; Coal and Consumable Fuels; Commodity Chemicals; Construction and Engineering; Construction and Engineering; Construction Support Services; Consumer Discretionary; Electric Utilities; Electric Utilities; Engineering and Surveying Services; Engineering Services; Gas Utilities; Gas Utilities; Gasoline Service Stations; Gasoline Service Stations with Convenience Stores; Industrial Organic Chemicals; Industrials; Information Technology; Information Technology (IT) Consulting; IT Consulting and Other Services; IT Services; Marine Ports and Services; Materials; Materials; Natural Gas Transmission; Oil and Gas Distribution; Oil and Gas Exploration and Production; Oil and Gas Production; Oil and Gas Refining and Marketing; Oil and Gas Refining and Marketing; Oil and Gas Retail; Oil and Gas Storage and Transportation; Petrochemicals; Petroleum and Petroleum Products; Petroleum Refining; Real Estate; Real Estate; Real Estate Management and Development; Real Estate Operating Companies; Retailing; Software and Services; Specialty Retail; Trading Companies and Distributors; Trading Companies and Distributors; Transportation; Transportation Infrastructure; Utilities; Utilities; Water Utilities; Water Utilities</t>
  </si>
  <si>
    <t>Public Joint Stock Company Gazprom (MISX:GAZP)</t>
  </si>
  <si>
    <t>MISX:GAZP</t>
  </si>
  <si>
    <t>Energy (Primary); Energy (Primary); Integrated Oil and Gas (Primary); Oil, Gas and Consumable Fuels (Primary); Chemicals; Commodity Chemicals; Electric Power Generation By Fossil Fuels; Electric Utilities; Electric Utilities; Gas Utilities; Gas Utilities; Industrial Organic Chemicals; Materials; Materials; Natural Gas Pipelines; Natural Gas Transmission; Oil and Gas Distribution; Oil and Gas Exploration and Production; Oil and Gas Production; Oil and Gas Refining and Marketing; Oil and Gas Refining and Marketing; Oil and Gas Storage and Transportation; Petrochemicals; Petroleum and Petroleum Products; Utilities; Utilities; Water Utilities; Water Utilities</t>
  </si>
  <si>
    <t>Public Joint Stock Company Gazprom Neft (MISX:SIBN)</t>
  </si>
  <si>
    <t>MISX:SIBN</t>
  </si>
  <si>
    <t>Energy (Primary); Energy (Primary); Integrated Oil and Gas (Primary); Oil, Gas and Consumable Fuels (Primary); Automotive Retail; Consumer Discretionary; Crude Petroleum and Natural Gas; Gasoline; Gasoline Service Stations; Lubricating Oils and Greases; Oil and Gas Exploration and Production; Oil and Gas Production; Oil and Gas Refining and Marketing; Oil and Gas Refining and Marketing; Oil and Gas Retail; Oil and Gas Storage and Transportation; Petroleum and Petroleum Products; Petroleum Refining; Retailing; Specialty Retail</t>
  </si>
  <si>
    <t>Public Joint Stock Company National Joint Stock Company 'Naftogaz of Ukraine'</t>
  </si>
  <si>
    <t>Energy (Primary); Energy (Primary); Integrated Oil and Gas (Primary); Oil, Gas and Consumable Fuels (Primary); Capital Goods; Chemical Distribution; Gas Utilities; Gas Utilities; Industrials; Natural Gas Pipelines; Natural Gas Transmission; Oil and Gas Distribution; Oil and Gas Exploration and Production; Oil and Gas Pipelines; Oil and Gas Production; Oil and Gas Refining and Marketing; Oil and Gas Refining and Marketing; Oil and Gas Storage and Transportation; Petroleum and Petroleum Products; Petroleum Refining; Trading Companies and Distributors; Trading Companies and Distributors; Utilities; Utilities</t>
  </si>
  <si>
    <t>Ukraine</t>
  </si>
  <si>
    <t>Public Joint Stock Company Rosneft Oil Company (LSE:ROSN)</t>
  </si>
  <si>
    <t>LSE:ROSN</t>
  </si>
  <si>
    <t>Energy (Primary); Energy (Primary); Integrated Oil and Gas (Primary); Oil, Gas and Consumable Fuels (Primary); Automotive Retail; Consumer Discretionary; Crude Petroleum and Natural Gas; Energy Equipment and Services; Gasoline; Lubricating Oils and Greases; Natural Gas Liquids; Oil and Gas Drilling; Oil and Gas Equipment and Services; Oil and Gas Exploration and Production; Oil and Gas Field Services; Oil and Gas Production; Oil and Gas Refining and Marketing; Oil and Gas Refining and Marketing; Oil and Gas Retail; Oil and Gas Storage and Transportation; Petroleum and Petroleum Products; Petroleum Refining; Retailing; Specialty Retail</t>
  </si>
  <si>
    <t>Public Joint Stock Company RussNeft (MISX:RNFT)</t>
  </si>
  <si>
    <t>MISX:RNFT</t>
  </si>
  <si>
    <t>Public Joint Stock Company Yakutsk Fuel and Energy Company (MISX:YAKG)</t>
  </si>
  <si>
    <t>MISX:YAKG</t>
  </si>
  <si>
    <t>Energy (Primary); Energy (Primary); Integrated Oil and Gas (Primary); Oil, Gas and Consumable Fuels (Primary); Automotive Retail; Consumer Discretionary; Gasoline Service Stations; Oil and Gas Exploration and Production; Oil and Gas Production; Oil and Gas Refining and Marketing; Oil and Gas Refining and Marketing; Oil and Gas Retail; Retailing; Specialty Retail</t>
  </si>
  <si>
    <t>Qingdao Zhongtian Energy Co., Ltd.</t>
  </si>
  <si>
    <t>Ratnagiri Refinery and Petrochemicals Limited</t>
  </si>
  <si>
    <t>Regency Energy Finance Corp.</t>
  </si>
  <si>
    <t>Energy (Primary); Energy (Primary); Integrated Oil and Gas (Primary); Oil, Gas and Consumable Fuels (Primary); Oil and Gas Storage and Transportation</t>
  </si>
  <si>
    <t>Relentless Resources Ltd., Petroleum and Natural Gas Interests in South-Western Saskatchewan</t>
  </si>
  <si>
    <t>Repsol Lubricantes Y Especialidades SA</t>
  </si>
  <si>
    <t>Energy (Primary); Energy (Primary); Integrated Oil and Gas (Primary); Oil, Gas and Consumable Fuels (Primary); Consumer Discretionary; Distributors; Distributors; Fuel Dealers; Oil and Gas Exploration and Production; Oil and Gas Production; Oil and Gas Refining and Marketing; Oil and Gas Refining and Marketing; Oil and Gas Storage and Transportation; Petroleum and Petroleum Products; Retailing</t>
  </si>
  <si>
    <t>Repsol YPF Trading y Transportes Singapur, Ltd.</t>
  </si>
  <si>
    <t>Cayman Islands</t>
  </si>
  <si>
    <t>Repsol, S.A. (BME:REP)</t>
  </si>
  <si>
    <t>BME:REP</t>
  </si>
  <si>
    <t>Energy (Primary); Energy (Primary); Integrated Oil and Gas (Primary); Oil, Gas and Consumable Fuels (Primary); Automotive Retail; Capital Goods; Chemical Distribution; Chemicals; Commercial and Professional Services; Commercial Rental and Leasing Services; Commercial Services and Supplies; Commodity Chemicals; Consumer Discretionary; Diversified Financial Services; Diversified Financials; Diversified Support Services; Financials; Gas Utilities; Gas Utilities; Gasoline Service Stations; Industrial Organic Chemicals; Industrials; Materials; Materials; Natural Gas Transmission; Oil and Gas Distribution; Oil and Gas Exploration and Production; Oil and Gas Production; Oil and Gas Refining and Marketing; Oil and Gas Refining and Marketing; Oil and Gas Retail; Oil and Gas Storage and Transportation; Petrochemicals; Petroleum and Petroleum Products; Petroleum Refining; Plastic and Synthetic Resins; Polymers; Retailing; Specialized Finance; Specialty Retail; Trading Companies and Distributors; Trading Companies and Distributors; Utilities; Utilities</t>
  </si>
  <si>
    <t>Risco Energy Investments Pte Ltd.</t>
  </si>
  <si>
    <t>Energy (Primary); Energy (Primary); Integrated Oil and Gas (Primary); Oil, Gas and Consumable Fuels (Primary); Electric Utilities; Electric Utilities; Oil and Gas Exploration and Production; Oil and Gas Storage and Transportation; Utilities; Utilities</t>
  </si>
  <si>
    <t>Roncador Field in Brazil</t>
  </si>
  <si>
    <t>Rosemore, Inc.</t>
  </si>
  <si>
    <t>Rosneft International Finance Ltd.</t>
  </si>
  <si>
    <t>Rosneft International Holdings Limited</t>
  </si>
  <si>
    <t>Rosneft Limited</t>
  </si>
  <si>
    <t>Energy (Primary); Energy (Primary); Integrated Oil and Gas (Primary); Oil, Gas and Consumable Fuels (Primary); Crude Petroleum and Natural Gas; Fuel Dealers; Fuel Oil Dealers; Oil and Gas Exploration and Production; Oil and Gas Production; Oil and Gas Refining and Marketing; Oil and Gas Refining and Marketing; Oil and Gas Storage and Transportation; Petroleum and Petroleum Products</t>
  </si>
  <si>
    <t>Rosneft Vietnam B.V.</t>
  </si>
  <si>
    <t>Energy (Primary); Energy (Primary); Integrated Oil and Gas (Primary); Oil, Gas and Consumable Fuels (Primary); Diversified Financial Services; Diversified Financials; Financials; Investment Services and Holding Companies; Multi-Sector Holdings; Trusts</t>
  </si>
  <si>
    <t>Royal Dutch Shell plc (ENXTAM:RDSA)</t>
  </si>
  <si>
    <t>ENXTAM:RDSA</t>
  </si>
  <si>
    <t>Energy (Primary); Energy (Primary); Integrated Oil and Gas (Primary); Oil, Gas and Consumable Fuels (Primary); Aromatics; Automotive Retail; Capital Goods; Chemical Distribution; Chemicals; Commodity Chemicals; Consumer Discretionary; Crude Petroleum and Natural Gas; Gasoline; Industrial Organic Chemicals; Industrials; Lubricating Oils and Greases; Materials; Materials; Natural Gas Liquids; Oil and Gas Exploration and Production; Oil and Gas Production; Oil and Gas Refining and Marketing; Oil and Gas Refining and Marketing; Oil and Gas Retail; Oil and Gas Storage and Transportation; Petroleum and Petroleum Products; Retailing; Specialty Chemicals; Specialty Retail; Trading Companies and Distributors; Trading Companies and Distributors</t>
  </si>
  <si>
    <t>Rubicon Ltd., Brisbane Fuels Terminal</t>
  </si>
  <si>
    <t>Sable Offshore Energy Project</t>
  </si>
  <si>
    <t>Energy (Primary); Energy (Primary); Integrated Oil and Gas (Primary); Oil, Gas and Consumable Fuels (Primary); Oil and Gas Exploration and Production; Oil and Gas Pipelines; Oil and Gas Production; Oil and Gas Storage and Transportation; Petroleum Pipelines</t>
  </si>
  <si>
    <t>Saga U.K., Ltd.</t>
  </si>
  <si>
    <t>Sakhalin Energy Investment Company Ltd.</t>
  </si>
  <si>
    <t>Energy (Primary); Energy (Primary); Integrated Oil and Gas (Primary); Oil, Gas and Consumable Fuels (Primary); Gas Utilities; Gas Utilities; Natural Gas Liquids; Oil and Gas Distribution; Oil and Gas Exploration and Production; Oil and Gas Pipelines; Oil and Gas Production; Oil and Gas Refining and Marketing; Oil and Gas Refining and Marketing; Oil and Gas Storage and Transportation; Petroleum and Petroleum Products; Utilities; Utilities</t>
  </si>
  <si>
    <t>Bermuda</t>
  </si>
  <si>
    <t>San Juan Basin of New Mexico</t>
  </si>
  <si>
    <t>Santonia Energy Inc., Assets in Clive area</t>
  </si>
  <si>
    <t>Saudi Arabian Oil Company</t>
  </si>
  <si>
    <t>Energy (Primary); Energy (Primary); Integrated Oil and Gas (Primary); Oil, Gas and Consumable Fuels (Primary); Chemicals; Commodity Chemicals; Crude Petroleum and Natural Gas; Electric Power Distribution; Electric Utilities; Electric Utilities; Industrial Organic Chemicals; Materials; Materials; Natural Gas Liquids; Oil and Gas Exploration and Production; Oil and Gas Production; Oil and Gas Refining and Marketing; Oil and Gas Refining and Marketing; Oil and Gas Storage and Transportation; Petrochemicals; Petroleum and Petroleum Products; Petroleum Refining; Utilities; Utilities</t>
  </si>
  <si>
    <t>Saudi Arabia</t>
  </si>
  <si>
    <t>Saudi Petroleum International, Inc.</t>
  </si>
  <si>
    <t>Saudi Total Petroleum Products Co Ltd.</t>
  </si>
  <si>
    <t>Scan Tech Holdings AS</t>
  </si>
  <si>
    <t>SeaGroup International, Inc.</t>
  </si>
  <si>
    <t>Seapulse Limited</t>
  </si>
  <si>
    <t>Seven Energy International Limited</t>
  </si>
  <si>
    <t>Energy (Primary); Energy (Primary); Integrated Oil and Gas (Primary); Oil, Gas and Consumable Fuels (Primary); Oil and Gas Exploration and Production; Oil and Gas Exploration Services; Oil and Gas Pipelines; Oil and Gas Production; Oil and Gas Storage and Transportation</t>
  </si>
  <si>
    <t>Shanxi Guoxin Energy Corporation Limited (SHSE:600617)</t>
  </si>
  <si>
    <t>SHSE:600617</t>
  </si>
  <si>
    <t>Shell (China) Limited</t>
  </si>
  <si>
    <t>Energy (Primary); Energy (Primary); Integrated Oil and Gas (Primary); Oil, Gas and Consumable Fuels (Primary); Chemicals; Gas Utilities; Gas Utilities; Materials; Materials; Natural Gas Transmission; Oil and Gas Distribution; Oil and Gas Exploration and Production; Oil and Gas Exploration Services; Oil and Gas Production; Oil and Gas Refining and Marketing; Oil and Gas Refining and Marketing; Utilities; Utilities</t>
  </si>
  <si>
    <t>Shell Canada Limited</t>
  </si>
  <si>
    <t>Energy (Primary); Energy (Primary); Integrated Oil and Gas (Primary); Oil, Gas and Consumable Fuels (Primary); Automotive Retail; Chemicals; Commodity Chemicals; Consumer Discretionary; Crude Petroleum and Natural Gas; Electric Power By Wind Energy; Electric Power Distribution; Electric Utilities; Electric Utilities; Gas Utilities; Gas Utilities; Gasoline; Independent Power and Renewable Electricity Producers; Industrial Inorganic Chemicals; Industrial Organic Chemicals; Lubricating Oils and Greases; Materials; Materials; Natural Gas Liquids; Oil and Gas Distribution; Oil and Gas Exploration and Production; Oil and Gas Production; Oil and Gas Refining and Marketing; Oil and Gas Refining and Marketing; Oil and Gas Retail; Oil and Gas Storage and Transportation; Petrochemicals; Petroleum and Petroleum Products; Renewable Electricity; Retailing; Specialty Retail; Sulfur; Utilities; Utilities</t>
  </si>
  <si>
    <t>Shell International Limited</t>
  </si>
  <si>
    <t>Energy (Primary); Energy (Primary); Integrated Oil and Gas (Primary); Oil, Gas and Consumable Fuels (Primary); Automotive Retail; Capital Goods; Chemicals; Commodity Chemicals; Consumer Discretionary; Electric Power Distribution; Electric Utilities; Electric Utilities; Fuel Dealers; Gasoline Service Stations; Industrial Organic Chemicals; Industrials; Materials; Materials; Natural Gas Pipelines; Oil and Gas Exploration and Production; Oil and Gas Production; Oil and Gas Refining and Marketing; Oil and Gas Refining and Marketing; Oil and Gas Retail; Oil and Gas Storage and Transportation; Petrochemicals; Petroleum and Petroleum Products; Retailing; Specialty Retail; Trading Companies and Distributors; Trading Companies and Distributors; Utilities; Utilities</t>
  </si>
  <si>
    <t>Shell Malaysia Limited</t>
  </si>
  <si>
    <t>Energy (Primary); Energy (Primary); Integrated Oil and Gas (Primary); Oil, Gas and Consumable Fuels (Primary); Automotive Retail; Consumer Discretionary; Gasoline Service Stations; Oil and Gas Exploration and Production; Oil and Gas Production; Oil and Gas Refining and Marketing; Oil and Gas Refining and Marketing; Oil and Gas Retail; Petroleum and Petroleum Products; Retailing; Specialty Retail</t>
  </si>
  <si>
    <t>Shell Nicaragua S.A.</t>
  </si>
  <si>
    <t>Shell Oil Company</t>
  </si>
  <si>
    <t>Energy (Primary); Energy (Primary); Integrated Oil and Gas (Primary); Oil, Gas and Consumable Fuels (Primary); Automotive Retail; Chemicals; Coal and Consumable Fuels; Commodity Chemicals; Consumer Discretionary; Electric Power By Wind Energy; Electric Power Distribution; Electric Utilities; Electric Utilities; Energy Equipment and Services; Gas Utilities; Gas Utilities; Gasoline Service Stations; Independent Power and Renewable Electricity Producers; Industrial Inorganic Chemicals; Industrial Organic Chemicals; Internet and Direct Marketing Retail; Internet and Direct Marketing Retail; Materials; Materials; Oil and Gas Distribution; Oil and Gas Drilling; Oil and Gas Equipment and Services; Oil and Gas Exploration and Production; Oil and Gas Refining and Marketing; Oil and Gas Refining and Marketing; Oil and Gas Retail; Oil and Gas Storage and Transportation; Oil Rig Services; Online Accessory Retail; Online Apparel and Accessory Retail; Online Apparel Retail; Online Specialty Retail; Petrochemicals; Renewable Electricity; Retailing; Specialty Retail; Utilities; Utilities</t>
  </si>
  <si>
    <t>Shell Oil Lesotho (Pty.) Ltd.</t>
  </si>
  <si>
    <t>Shell Petroleum, Inc.</t>
  </si>
  <si>
    <t>Shell Tunisia Upstream Limited</t>
  </si>
  <si>
    <t>Energy (Primary); Energy (Primary); Integrated Oil and Gas (Primary); Oil, Gas and Consumable Fuels (Primary); Crude Petroleum and Natural Gas; Gas Utilities; Gas Utilities; Oil and Gas Distribution; Oil and Gas Exploration and Production; Oil and Gas Exploration Services; Oil and Gas Refining and Marketing; Oil and Gas Refining and Marketing; Petroleum and Petroleum Products; Utilities; Utilities</t>
  </si>
  <si>
    <t>Silver Eagle Oil, Inc.</t>
  </si>
  <si>
    <t>Sinclair Oil Corporation</t>
  </si>
  <si>
    <t>Energy (Primary); Energy (Primary); Integrated Oil and Gas (Primary); Oil, Gas and Consumable Fuels (Primary); Automotive Retail; Consumer Discretionary; Crude Petroleum Pipelines; Gasoline Service Stations; Oil and Gas Exploration and Production; Oil and Gas Pipelines; Oil and Gas Production; Oil and Gas Refining and Marketing; Oil and Gas Retail; Oil and Gas Storage and Transportation; Petroleum Pipelines; Refined Petroleum Pipelines; Retailing; Specialty Retail</t>
  </si>
  <si>
    <t>Sinopec (Hong Kong) Ltd.</t>
  </si>
  <si>
    <t>Sinopec Capital (2013) Ltd.</t>
  </si>
  <si>
    <t>Sinopec Group Overseas Development (2012) Ltd.</t>
  </si>
  <si>
    <t>Sinopec Group Overseas Development (2013) Limited</t>
  </si>
  <si>
    <t>Sinopec Group Overseas Development (2014) Ltd.</t>
  </si>
  <si>
    <t>Sinopec Group Overseas Development (2015) Limited</t>
  </si>
  <si>
    <t>Sinopec International Petroleum Exploration &amp; Production Corporation</t>
  </si>
  <si>
    <t>Energy (Primary); Energy (Primary); Integrated Oil and Gas (Primary); Oil, Gas and Consumable Fuels (Primary); Capital Goods; Commercial and Professional Services; Consulting Services; Industrials; Oil and Gas Exploration and Production; Oil and Gas Production; Oil and Gas Refining and Marketing; Oil and Gas Refining and Marketing; Oil and Gas Storage and Transportation; Professional Services; Research and Consulting Services; Trading Companies and Distributors; Trading Companies and Distributors</t>
  </si>
  <si>
    <t>SK Lubricants Americas Inc.</t>
  </si>
  <si>
    <t>Società Finanziaria Eni SpA</t>
  </si>
  <si>
    <t>Energy (Primary); Energy (Primary); Integrated Oil and Gas (Primary); Oil, Gas and Consumable Fuels (Primary); Diversified Financial Services; Diversified Financials; Financials; Other Diversified Financial Services</t>
  </si>
  <si>
    <t>Société Nationale d'Opérations Pétrolières de la Côte d'Ivoire</t>
  </si>
  <si>
    <t>Energy (Primary); Energy (Primary); Integrated Oil and Gas (Primary); Oil, Gas and Consumable Fuels (Primary); Oil and Gas Exploration and Production; Oil and Gas Exploration Services; Oil and Gas Production; Oil and Gas Refining and Marketing; Oil and Gas Refining and Marketing; Oil and Gas Storage and Transportation</t>
  </si>
  <si>
    <t>Sonangol EP</t>
  </si>
  <si>
    <t>Energy (Primary); Energy (Primary); Integrated Oil and Gas (Primary); Oil, Gas and Consumable Fuels (Primary); Crude Petroleum and Natural Gas; Gasoline; Natural Gas Liquids; Oil and Gas Exploration and Production; Oil and Gas Exploration Services; Oil and Gas Production; Oil and Gas Refining and Marketing; Oil and Gas Refining and Marketing; Oil and Gas Storage and Transportation; Petroleum and Petroleum Products; Petroleum Refining</t>
  </si>
  <si>
    <t>Angola</t>
  </si>
  <si>
    <t>Sonatrach Spa</t>
  </si>
  <si>
    <t>Energy (Primary); Energy (Primary); Integrated Oil and Gas (Primary); Oil, Gas and Consumable Fuels (Primary); Capital Goods; Chemical Distribution; Chemicals; Commodity Chemicals; Crude Petroleum and Natural Gas; Fuel Dealers; Independent Power and Renewable Electricity Producers; Independent Power Producers and Energy Traders; Industrial Organic Chemicals; Industrials; Marine; Marine; Marine Transportation Of Freight; Materials; Materials; Natural Gas Liquids; Oil and Gas Exploration and Production; Oil and Gas Pipelines; Oil and Gas Production; Oil and Gas Refining and Marketing; Oil and Gas Refining and Marketing; Oil and Gas Storage and Transportation; Petrochemicals; Petroleum and Petroleum Products; Petroleum Pipelines; Renewable Electricity; Tankers; Trading Companies and Distributors; Trading Companies and Distributors; Transportation; Utilities; Utilities; Water Purification; Water Utilities; Water Utilities</t>
  </si>
  <si>
    <t>Algeria</t>
  </si>
  <si>
    <t>Spectra Energy Empress L.P.</t>
  </si>
  <si>
    <t>Energy (Primary); Energy (Primary); Integrated Oil and Gas (Primary); Oil, Gas and Consumable Fuels (Primary); Oil and Gas Exploration and Production; Oil and Gas Refining and Marketing; Oil and Gas Storage and Transportation</t>
  </si>
  <si>
    <t>Spice Energy Pvt. Ltd.</t>
  </si>
  <si>
    <t>Energy (Primary); Energy (Primary); Integrated Oil and Gas (Primary); Oil, Gas and Consumable Fuels (Primary); Automotive Retail; Coal and Consumable Fuels; Consumer Discretionary; Electric Power Generation By Fossil Fuels; Electric Utilities; Electric Utilities; Oil and Gas Exploration and Production; Oil and Gas Refining and Marketing; Oil and Gas Retail; Retailing; Specialty Retail; Utilities; Utilities</t>
  </si>
  <si>
    <t>Springfield energy ltd</t>
  </si>
  <si>
    <t>Staatsolie Maatschappij Suriname N.V.</t>
  </si>
  <si>
    <t>Energy (Primary); Energy (Primary); Integrated Oil and Gas (Primary); Oil, Gas and Consumable Fuels (Primary); Commercial and Professional Services; Commercial Services and Supplies; Diversified Support Services; Electric Power Generation By Fossil Fuels; Electric Utilities; Electric Utilities; Industrials; Oil and Gas Exploration and Production; Oil and Gas Production; Oil and Gas Refining and Marketing; Oil and Gas Refining and Marketing; Oil and Gas Storage and Transportation; Utilities; Utilities</t>
  </si>
  <si>
    <t>Suriname</t>
  </si>
  <si>
    <t>Star Energy Group Limited</t>
  </si>
  <si>
    <t>Energy (Primary); Energy (Primary); Integrated Oil and Gas (Primary); Oil, Gas and Consumable Fuels (Primary); Electric Power Generation By Fossil Fuels; Electric Utilities; Electric Utilities; Oil and Gas Exploration and Production; Oil and Gas Production; Oil and Gas Storage and Transportation; Utilities; Utilities</t>
  </si>
  <si>
    <t>Statoil Nigeria AS</t>
  </si>
  <si>
    <t>Stewart Petroleum Company Limited</t>
  </si>
  <si>
    <t>Energy (Primary); Energy (Primary); Integrated Oil and Gas (Primary); Oil, Gas and Consumable Fuels (Primary); Oil and Gas Exploration and Production; Oil and Gas Exploration Services; Oil and Gas Production</t>
  </si>
  <si>
    <t>Suedwestgas Gesellschaft Fuer Kommunale Energiedienstleistungen Mbh</t>
  </si>
  <si>
    <t>Sul de Gato do Mato</t>
  </si>
  <si>
    <t>Suncor Energy Inc. (TSX:SU)</t>
  </si>
  <si>
    <t>TSX:SU</t>
  </si>
  <si>
    <t>Energy (Primary); Energy (Primary); Integrated Oil and Gas (Primary); Oil, Gas and Consumable Fuels (Primary); Automotive Retail; Consumer Discretionary; Crude Petroleum and Natural Gas; Crude Petroleum Pipelines; Electric Power By Wind Energy; Electric Power Distribution; Electric Utilities; Electric Utilities; Fuel Dealers; Gas Utilities; Gas Utilities; Independent Power and Renewable Electricity Producers; Natural Gas Liquids; Oil and Gas Distribution; Oil and Gas Exploration and Production; Oil and Gas Pipelines; Oil and Gas Production; Oil and Gas Refining and Marketing; Oil and Gas Refining and Marketing; Oil and Gas Retail; Oil and Gas Storage and Transportation; Petroleum and Petroleum Products; Petroleum Pipelines; Petroleum Refining; Renewable Electricity; Retailing; Specialty Retail; Utilities; Utilities</t>
  </si>
  <si>
    <t>Surgutneftegas Public Joint Stock Company (MISX:SNGS)</t>
  </si>
  <si>
    <t>MISX:SNGS</t>
  </si>
  <si>
    <t>Energy (Primary); Energy (Primary); Integrated Oil and Gas (Primary); Oil, Gas and Consumable Fuels (Primary); Agricultural Products; Automotive Retail; Banks; Banks; Broadcasting; Capital Goods; Chemicals; Commercial Construction and Engineering; Commercial Construction, General Contractors and Operative Builders; Commodity Chemicals; Communication Services; Construction and Engineering; Construction and Engineering; Construction Support Services; Consumer Discretionary; Consumer Durables and Apparel; Consumer Staples; Diversified Banks; Engineering and Surveying Services; Engineering Services; Financials; Food Products; Food, Beverage and Tobacco; Homebuilding; Household Durables; Industrial Organic Chemicals; Industrials; Insurance; Insurance; Insurance Brokers; Materials; Materials; Media; Media and Entertainment; Oil and Gas Exploration and Production; Oil and Gas Production; Oil and Gas Refining and Marketing; Oil and Gas Refining and Marketing; Oil and Gas Retail; Petrochemicals; Petroleum and Petroleum Products; Radio; Radio Broadcasting Stations; Residential Construction, General Contractors and Operative Builders; Retailing; Specialty Retail; Television; Television Broadcasting Stations</t>
  </si>
  <si>
    <t>Taoudenni Ta7 and Ta8 Exploration Permits</t>
  </si>
  <si>
    <t>Energy (Primary); Energy (Primary); Integrated Oil and Gas (Primary); Oil, Gas and Consumable Fuels (Primary); Oil and Gas Exploration and Production; Oil and Gas Exploration Services; Oil and Gas Production; Oil and Gas Refining and Marketing; Oil and Gas Refining and Marketing; Petroleum and Petroleum Products</t>
  </si>
  <si>
    <t>Targa Resources GP LLC</t>
  </si>
  <si>
    <t>Tec CTL, Inc.</t>
  </si>
  <si>
    <t>Texaco Capital Inc.</t>
  </si>
  <si>
    <t>Energy (Primary); Energy (Primary); Integrated Oil and Gas (Primary); Oil, Gas and Consumable Fuels (Primary); Business Credit Agencies; Credit Agencies; Crude Petroleum and Natural Gas; Diversified Financial Services; Diversified Financials; Financials; Oil and Gas Refining and Marketing; Oil and Gas Refining and Marketing; Petroleum and Petroleum Products; Specialized Finance</t>
  </si>
  <si>
    <t>Texaco Capital LLC</t>
  </si>
  <si>
    <t>The Energy House Holding Company K.S.C.P. (KWSE:ENERGYH)</t>
  </si>
  <si>
    <t>KWSE:ENERGYH</t>
  </si>
  <si>
    <t>Energy (Primary); Energy (Primary); Integrated Oil and Gas (Primary); Oil, Gas and Consumable Fuels (Primary); Capital Goods; Construction and Engineering; Construction and Engineering; Diversified Financial Services; Diversified Financials; Energy Equipment and Services; Financials; Industrials; Investment Services and Holding Companies; Multi-Sector Holdings; Oil and Gas Equipment and Services; Oil and Gas Exploration and Production; Oil and Gas Field Services; Oil and Gas Production; Patent Owners and Lessors</t>
  </si>
  <si>
    <t>Kuwait</t>
  </si>
  <si>
    <t>The Sahara Group Limited</t>
  </si>
  <si>
    <t>Energy (Primary); Energy (Primary); Integrated Oil and Gas (Primary); Oil, Gas and Consumable Fuels (Primary); Capital Goods; Construction and Engineering; Construction and Engineering; Construction Support Services; Electric Power Distribution; Electric Utilities; Electric Utilities; Fuel Dealers; Industrials; Oil and Gas Exploration and Production; Oil and Gas Pipelines; Oil and Gas Refining and Marketing; Oil and Gas Storage and Transportation; Petroleum Pipelines; Utilities; Utilities</t>
  </si>
  <si>
    <t>The Shell Company of Thailand Limited</t>
  </si>
  <si>
    <t>Energy (Primary); Energy (Primary); Integrated Oil and Gas (Primary); Oil, Gas and Consumable Fuels (Primary); Automotive Retail; Chemicals; Commercial and Professional Services; Commercial Services and Supplies; Commodity Chemicals; Construction Materials; Construction Materials; Consumer Discretionary; Consumer Services; Diversified Consumer Services; Diversified Support Services; Gasoline Service Stations; Industrial Coatings; Industrial Organic Chemicals; Industrials; Materials; Materials; Motor Vehicle Repair and Services; Oil and Gas Exploration and Production; Oil and Gas Production; Oil and Gas Refining and Marketing; Oil and Gas Refining and Marketing; Oil and Gas Retail; Petrochemicals; Petroleum and Petroleum Products; Retailing; Specialized Consumer Services; Specialty Chemicals; Specialty Retail</t>
  </si>
  <si>
    <t>The Shell Petroleum Company Limited</t>
  </si>
  <si>
    <t>Total Cote d'Ivoire S.A. (BRVM:TTLC)</t>
  </si>
  <si>
    <t>BRVM:TTLC</t>
  </si>
  <si>
    <t>Energy (Primary); Energy (Primary); Integrated Oil and Gas (Primary); Oil, Gas and Consumable Fuels (Primary); Automotive Retail; Consumer Discretionary; Gasoline Service Stations; Oil and Gas Retail; Retailing; Specialty Retail</t>
  </si>
  <si>
    <t>Ivory Coast</t>
  </si>
  <si>
    <t>Total E&amp;P UK Limited</t>
  </si>
  <si>
    <t>Energy (Primary); Energy (Primary); Integrated Oil and Gas (Primary); Oil, Gas and Consumable Fuels (Primary); Alternative Energy Resources; Biofuels; Chemicals; Commodity Chemicals; Crude Petroleum and Natural Gas; Electric Power By Solar Energy; Independent Power and Renewable Electricity Producers; Industrial Organic Chemicals; Lubricating Oils and Greases; Materials; Materials; Oil and Gas Exploration and Production; Oil and Gas Exploration Services; Oil and Gas Production; Oil and Gas Refining and Marketing; Oil and Gas Refining and Marketing; Oil and Gas Storage and Transportation; Petrochemicals; Petroleum and Petroleum Products; Petroleum Refining; Renewable Electricity; Utilities; Utilities</t>
  </si>
  <si>
    <t>Total Energy Capital Inc</t>
  </si>
  <si>
    <t>Total Espana SA</t>
  </si>
  <si>
    <t>Energy (Primary); Energy (Primary); Integrated Oil and Gas (Primary); Oil, Gas and Consumable Fuels (Primary); Gasoline; Lubricating Oils and Greases; Natural Gas Liquids; Oil and Gas Exploration and Production; Oil and Gas Exploration Services; Oil and Gas Production; Oil and Gas Refining and Marketing; Oil and Gas Refining and Marketing; Petroleum and Petroleum Products</t>
  </si>
  <si>
    <t>Total Petroleum (North America) Ltd.</t>
  </si>
  <si>
    <t>Energy (Primary); Energy (Primary); Integrated Oil and Gas (Primary); Oil, Gas and Consumable Fuels (Primary); Crude Petroleum and Natural Gas; Oil and Gas Exploration and Production; Oil and Gas Exploration Services; Oil and Gas Refining and Marketing; Oil and Gas Refining and Marketing; Petroleum and Petroleum Products; Petroleum Refining</t>
  </si>
  <si>
    <t>TOTAL S.A. (ENXTPA:FP)</t>
  </si>
  <si>
    <t>ENXTPA:FP</t>
  </si>
  <si>
    <t>Energy (Primary); Energy (Primary); Integrated Oil and Gas (Primary); Oil, Gas and Consumable Fuels (Primary); Automotive Retail; Biofuels; Chemicals; Commodity Chemicals; Consumer Discretionary; Crude Petroleum and Natural Gas; Elastomers; Electric Power By Solar Energy; Electric Power By Wind Energy; Fuel Dealers; Gasoline Service Stations; Hydroelectric Power Generation; Independent Power and Renewable Electricity Producers; Industrial Organic Chemicals; Lubricating Oils and Greases; Materials; Materials; Natural Gas Liquids; Oil and Gas Exploration and Production; Oil and Gas Production; Oil and Gas Refining and Marketing; Oil and Gas Refining and Marketing; Oil and Gas Retail; Oil and Gas Storage and Transportation; Petrochemicals; Petroleum and Petroleum Products; Petroleum Refining; Plastic and Synthetic Resins; Renewable Electricity; Retailing; Specialty Retail; Utilities; Utilities</t>
  </si>
  <si>
    <t>Turkish Petroleum International Company Ltd.</t>
  </si>
  <si>
    <t>Energy (Primary); Energy (Primary); Integrated Oil and Gas (Primary); Oil, Gas and Consumable Fuels (Primary); Energy Equipment and Services; Oil and Gas Drilling; Oil and Gas Equipment and Services; Oil and Gas Exploration and Production; Oil and Gas Exploration Services; Oil and Gas Field Services; Oil and Gas Production; Oil and Gas Refining and Marketing; Oil and Gas Storage and Transportation; Oil Rig Services</t>
  </si>
  <si>
    <t>Turkmengaz State Concern</t>
  </si>
  <si>
    <t>Two Hydrocarbon Blocks in Krasnoyarsk Territory</t>
  </si>
  <si>
    <t>Two Renewable Natural Gas Facilities in Pennsylvania of EDF Renewables Inc.</t>
  </si>
  <si>
    <t>Tyczka Energy GmbH</t>
  </si>
  <si>
    <t>Energy (Primary); Energy (Primary); Integrated Oil and Gas (Primary); Oil, Gas and Consumable Fuels (Primary); Oil and Gas Refining and Marketing; Oil and Gas Refining and Marketing</t>
  </si>
  <si>
    <t>Tyumen Oil Company</t>
  </si>
  <si>
    <t>Energy (Primary); Energy (Primary); Integrated Oil and Gas (Primary); Oil, Gas and Consumable Fuels (Primary); Crude Petroleum and Natural Gas; Energy Equipment and Services; Materials; Materials; Metals and Mining; Oil and Gas Equipment and Services; Oil and Gas Exploration and Production; Oil and Gas Extraction; Oil and Gas Field Services; Oil and Gas Production; Oil and Gas Refining and Marketing; Oil and Gas Refining and Marketing; Petroleum and Petroleum Products</t>
  </si>
  <si>
    <t>Ujung Pangkah Field</t>
  </si>
  <si>
    <t>Unconventional Oil and Gas Joint Study Applications Onshore Indonesia</t>
  </si>
  <si>
    <t>Unit Corporation (NYSE:UNT)</t>
  </si>
  <si>
    <t>NYSE:UNT</t>
  </si>
  <si>
    <t>Energy (Primary); Energy (Primary); Integrated Oil and Gas (Primary); Oil, Gas and Consumable Fuels (Primary); Energy Equipment and Services; Gas Utilities; Gas Utilities; Natural Gas Transmission; Oil and Gas Distribution; Oil and Gas Drilling; Oil and Gas Exploration and Production; Oil and Gas Production; Oil and Gas Refining and Marketing; Oil and Gas Refining and Marketing; Oil and Gas Storage and Transportation; Oil Rig Services; Utilities; Utilities</t>
  </si>
  <si>
    <t>B-</t>
  </si>
  <si>
    <t>Universal Bioenergy, Inc.</t>
  </si>
  <si>
    <t>Energy (Primary); Energy (Primary); Integrated Oil and Gas (Primary); Oil, Gas and Consumable Fuels (Primary); Coal and Consumable Fuels; Independent Power Producers and Energy Traders; Oil and Gas Exploration and Production; Oil and Gas Production; Oil and Gas Refining and Marketing; Oil and Gas Refining and Marketing; Petroleum and Petroleum Products</t>
  </si>
  <si>
    <t>Unocal Capital Trust</t>
  </si>
  <si>
    <t>US Energy Corp. of America, Inc.</t>
  </si>
  <si>
    <t>Vietnam Oil and Gas Group</t>
  </si>
  <si>
    <t>Energy (Primary); Energy (Primary); Integrated Oil and Gas (Primary); Oil, Gas and Consumable Fuels (Primary); Capital Markets; Commercial and Professional Services; Consulting Services; Diversified Financials; Electric Power Generation By Fossil Fuels; Electric Utilities; Electric Utilities; Energy Equipment and Services; Financials; Hydroelectric Power Generation; Independent Power and Renewable Electricity Producers; Industrials; Information Technology; Insurance; Insurance; Insurance Brokers; Investment Banking and Brokerage; IT Consulting and Other Services; IT Services; Oil and Gas Equipment and Services; Oil and Gas Exploration and Production; Oil and Gas Field Services; Oil and Gas Geophysical Mapping and Surveying; Oil and Gas Pipelines; Oil and Gas Production; Oil and Gas Refining and Marketing; Oil and Gas Refining and Marketing; Oil and Gas Storage and Transportation; Petroleum and Petroleum Products; Professional Services; Renewable Electricity; Research and Consulting Services; Software and Services; Utilities; Utilities</t>
  </si>
  <si>
    <t>Vietnam</t>
  </si>
  <si>
    <t>VNG - Verbundnetz Gas Aktiengesellschaft</t>
  </si>
  <si>
    <t>Energy (Primary); Energy (Primary); Integrated Oil and Gas (Primary); Oil, Gas and Consumable Fuels (Primary); Fuel Dealers; Gas Utilities; Gas Utilities; Natural Gas Pipelines; Oil and Gas Distribution; Oil and Gas Exploration and Production; Oil and Gas Production; Oil and Gas Storage and Transportation; Utilities; Utilities</t>
  </si>
  <si>
    <t>Voronezh-Terminal, ZAO</t>
  </si>
  <si>
    <t>Vostochno Terrasnoe Oil Field</t>
  </si>
  <si>
    <t>WCG Note Trust</t>
  </si>
  <si>
    <t>Williams Holdings of Delaware, Inc.</t>
  </si>
  <si>
    <t>Energy (Primary); Energy (Primary); Integrated Oil and Gas (Primary); Oil, Gas and Consumable Fuels (Primary); Capital Markets; Diversified Financial Services; Diversified Financials; Financials; Holding Companies; Investment Banking and Brokerage; Investment Brokerage Services; Investment Services and Holding Companies; Multi-Sector Holdings</t>
  </si>
  <si>
    <t>Williams Prod. Rocky Mt., Co.</t>
  </si>
  <si>
    <t>Xinyang Hongchang Pipeline Gas Engineering Co., Ltd.</t>
  </si>
  <si>
    <t>Energy (Primary); Energy (Primary); Integrated Oil and Gas (Primary); Oil, Gas and Consumable Fuels (Primary); Capital Goods; Clays; Construction and Engineering; Construction and Engineering; Construction Materials; Construction Materials; Industrials; Materials; Materials; Oil and Gas Exploration and Production; Specialty Contract Work; Structural Clay Products; Trading Companies and Distributors</t>
  </si>
  <si>
    <t>YPF Gas, S.A.</t>
  </si>
  <si>
    <t>YPF Sociedad Anónima (BASE:YPFD)</t>
  </si>
  <si>
    <t>BASE:YPFD</t>
  </si>
  <si>
    <t>Energy (Primary); Energy (Primary); Integrated Oil and Gas (Primary); Oil, Gas and Consumable Fuels (Primary); Air Freight and Logistics; Air Freight and Logistics; Automotive Retail; Capital Goods; Chemical Distribution; Chemicals; Coal and Consumable Fuels; Commodity Chemicals; Consumer Discretionary; Crude Petroleum and Natural Gas; Gas Utilities; Gas Utilities; Gasoline Service Stations; Grain And Field Beans; Industrial Organic Chemicals; Industrials; Lubricating Oils and Greases; Materials; Materials; Natural Gas Liquids; Oil and Gas Distribution; Oil and Gas Exploration and Production; Oil and Gas Pipelines; Oil and Gas Production; Oil and Gas Refining and Marketing; Oil and Gas Refining and Marketing; Oil and Gas Retail; Oil and Gas Storage and Transportation; Petrochemicals; Petroleum and Petroleum Products; Petroleum Refining; Retailing; Specialty Retail; Trading Companies and Distributors; Trading Companies and Distributors; Transportation; Utilities; Utilities</t>
  </si>
  <si>
    <t>YuganskNIPIneft</t>
  </si>
  <si>
    <t>ZAO Samara-Nafta</t>
  </si>
  <si>
    <t>Energy (Primary); Energy (Primary); Integrated Oil and Gas (Primary); Oil, Gas and Consumable Fuels (Primary); Oil and Gas Exploration and Production; Oil and Gas Pipelines; Oil and Gas Production; Oil and Gas Refining and Marketing; Oil and Gas Refining and Marketing; Oil and Gas Storage and Transportation</t>
  </si>
  <si>
    <t>ZENITHTEC Co., Ltd.</t>
  </si>
  <si>
    <t>Zhejiang Petroleum and Chemical Co., Ltd.</t>
  </si>
  <si>
    <t>Energy (Primary); Energy (Primary); Integrated Oil and Gas (Primary); Oil, Gas and Consumable Fuels (Primary); Chemicals; Commodity Chemicals; Industrial Organic Chemicals; Materials; Materials; Oil and Gas Exploration and Production; Oil and Gas Production; Oil and Gas Refining and Marketing; Oil and Gas Storage and Transportation; Petrochemicals</t>
  </si>
  <si>
    <t>EV</t>
  </si>
  <si>
    <t>Invested Capital</t>
  </si>
  <si>
    <t>ROE</t>
  </si>
  <si>
    <t>PE</t>
  </si>
  <si>
    <t>PBV</t>
  </si>
  <si>
    <t>EV/Sales</t>
  </si>
  <si>
    <t>EV/EBITDA</t>
  </si>
  <si>
    <t>EV/IC</t>
  </si>
  <si>
    <t>EV/Oil Produced (millions of bbl)</t>
  </si>
  <si>
    <t>EV/ Proven Reserves (millions of bbl)</t>
  </si>
  <si>
    <t>ROIC</t>
  </si>
  <si>
    <t>D/E (Book)</t>
  </si>
  <si>
    <t>D/E (Market)</t>
  </si>
  <si>
    <t>NA</t>
  </si>
  <si>
    <t>Exxon Mobil Corporation</t>
  </si>
  <si>
    <t>Royal Dutch Shell plc</t>
  </si>
  <si>
    <t>Chevron Corporation</t>
  </si>
  <si>
    <t>PetroChina Company Limited</t>
  </si>
  <si>
    <t>TOTAL S.A.</t>
  </si>
  <si>
    <t xml:space="preserve">BP p.l.c. </t>
  </si>
  <si>
    <t>PJSC LUKOIL</t>
  </si>
  <si>
    <t>Equinor ASA</t>
  </si>
  <si>
    <t>Eni S.p.A.</t>
  </si>
  <si>
    <t>Suncor Energy Inc.</t>
  </si>
  <si>
    <t>PTT Public Company Limited</t>
  </si>
  <si>
    <t>Occidental Petroleum Corporation</t>
  </si>
  <si>
    <t>Operating Margin</t>
  </si>
  <si>
    <t>Petróleo Brasileiro S.A. -</t>
  </si>
  <si>
    <t>China Petroleum &amp; Chemical Corp</t>
  </si>
  <si>
    <t xml:space="preserve">Ecopetrol S.A. </t>
  </si>
  <si>
    <t>Rosneft Oil</t>
  </si>
  <si>
    <t>Oil and Natural Gas Corporation Limited</t>
  </si>
  <si>
    <t xml:space="preserve">Repsol, S.A. </t>
  </si>
  <si>
    <t xml:space="preserve">Gazprom Neft </t>
  </si>
  <si>
    <t>Surgutneftegas Public Joint Stock Company</t>
  </si>
  <si>
    <t>OMV Aktiengesellschaft</t>
  </si>
  <si>
    <t>Imperial Oil Limited</t>
  </si>
  <si>
    <t>Galp Energia, SGPS, S.A.</t>
  </si>
  <si>
    <t>Gazprom</t>
  </si>
  <si>
    <t>Median</t>
  </si>
  <si>
    <t>Oil and Natural Gas Corporation</t>
  </si>
  <si>
    <t>First Quartile</t>
  </si>
  <si>
    <t>Third Quartile</t>
  </si>
  <si>
    <t>Pricing Metric</t>
  </si>
  <si>
    <t>Multiple</t>
  </si>
  <si>
    <t>Net Income</t>
  </si>
  <si>
    <t>Book Value of Equity</t>
  </si>
  <si>
    <t>Sales</t>
  </si>
  <si>
    <t>EBITDA</t>
  </si>
  <si>
    <t>EV/ Reserves (Mil bbl)</t>
  </si>
  <si>
    <t>EV/Production (Mil bbl)</t>
  </si>
  <si>
    <t>Surgutneftegas PJS Co</t>
  </si>
  <si>
    <t>EV/Reserves (millions of barrels)</t>
  </si>
  <si>
    <t>EV/ Production (millions of barrels)</t>
  </si>
  <si>
    <t>Aramco (2018)</t>
  </si>
  <si>
    <t>Book Equity</t>
  </si>
  <si>
    <t>Revenue LTM</t>
  </si>
  <si>
    <t>EBITDA LTM</t>
  </si>
  <si>
    <t>Invested Cap LTM</t>
  </si>
  <si>
    <t>Proven Reserves</t>
  </si>
  <si>
    <t>Production LTM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</si>
</sst>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(&quot;$&quot;* #,##0.00_);_(&quot;$&quot;* \(#,##0.00\);_(&quot;$&quot;* &quot;-&quot;??_);_(@_)"/>
    <numFmt numFmtId="164" formatCode="_(* #,##0.0_);_(* \(#,##0.0\)_)\ ;_(* 0_)"/>
    <numFmt numFmtId="165" formatCode="_(* #,##0_);_(* \(#,##0\)_)\ ;_(* 0_)"/>
    <numFmt numFmtId="166" formatCode="_(* #,##0.0##_);_(* \(#,##0.0##\)_)\ ;_(* 0_)"/>
    <numFmt numFmtId="167" formatCode="_(* #,##0.0#_);_(* \(#,##0.0#\)_)\ ;_(* 0_)"/>
    <numFmt numFmtId="169" formatCode="&quot;$&quot;#,##0.00"/>
    <numFmt numFmtId="172" formatCode="&quot;$&quot;#,##0"/>
    <numFmt numFmtId="177" formatCode="_(&quot;$&quot;* #,##0_);_(&quot;$&quot;* \(#,##0\);_(&quot;$&quot;* &quot;-&quot;??_);_(@_)"/>
  </numFmts>
  <fonts count="27">
    <font>
      <sz val="10"/>
      <name val="Arial"/>
    </font>
    <font>
      <sz val="8"/>
      <name val="Arial"/>
      <family val="2"/>
    </font>
    <font>
      <b/>
      <sz val="13"/>
      <color indexed="8"/>
      <name val="Verdana"/>
      <family val="2"/>
    </font>
    <font>
      <b/>
      <sz val="12"/>
      <color indexed="8"/>
      <name val="Verdana"/>
      <family val="2"/>
    </font>
    <font>
      <b/>
      <sz val="10"/>
      <color indexed="9"/>
      <name val="Arial"/>
      <family val="2"/>
    </font>
    <font>
      <b/>
      <u val="singleAccounting"/>
      <sz val="8"/>
      <color indexed="8"/>
      <name val="Verdana"/>
      <family val="2"/>
    </font>
    <font>
      <b/>
      <sz val="8"/>
      <color indexed="9"/>
      <name val="Verdana"/>
      <family val="2"/>
    </font>
    <font>
      <b/>
      <u val="singleAccounting"/>
      <sz val="8"/>
      <color indexed="8"/>
      <name val="Arial"/>
      <family val="2"/>
    </font>
    <font>
      <sz val="8"/>
      <color indexed="8"/>
      <name val="Arial"/>
      <family val="2"/>
    </font>
    <font>
      <vertAlign val="superscript"/>
      <sz val="8"/>
      <color indexed="8"/>
      <name val="Arial"/>
      <family val="2"/>
    </font>
    <font>
      <vertAlign val="subscript"/>
      <sz val="8"/>
      <color indexed="8"/>
      <name val="Arial"/>
      <family val="2"/>
    </font>
    <font>
      <b/>
      <sz val="8"/>
      <color indexed="8"/>
      <name val="Arial"/>
      <family val="2"/>
    </font>
    <font>
      <i/>
      <sz val="8"/>
      <color indexed="8"/>
      <name val="Arial"/>
      <family val="2"/>
    </font>
    <font>
      <sz val="1"/>
      <color indexed="9"/>
      <name val="Symbol"/>
      <charset val="2"/>
    </font>
    <font>
      <sz val="10"/>
      <color indexed="8"/>
      <name val="Arial"/>
      <family val="2"/>
    </font>
    <font>
      <b/>
      <sz val="8"/>
      <color indexed="8"/>
      <name val="Verdana"/>
      <family val="2"/>
    </font>
    <font>
      <sz val="10"/>
      <name val="Arial"/>
      <family val="2"/>
    </font>
    <font>
      <sz val="12"/>
      <name val="Arial"/>
      <family val="2"/>
    </font>
    <font>
      <b/>
      <u val="singleAccounting"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4"/>
      <color indexed="8"/>
      <name val="Calibri"/>
      <family val="2"/>
      <scheme val="minor"/>
    </font>
    <font>
      <sz val="14"/>
      <name val="Calibri"/>
      <family val="2"/>
      <scheme val="minor"/>
    </font>
    <font>
      <sz val="14"/>
      <name val="Arial"/>
      <family val="2"/>
    </font>
    <font>
      <i/>
      <sz val="14"/>
      <color indexed="8"/>
      <name val="Calibri"/>
      <family val="2"/>
      <scheme val="minor"/>
    </font>
    <font>
      <i/>
      <sz val="1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8">
    <xf numFmtId="0" fontId="0" fillId="0" borderId="0"/>
    <xf numFmtId="44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2" fillId="0" borderId="0" applyAlignment="0"/>
    <xf numFmtId="0" fontId="3" fillId="0" borderId="0" applyAlignment="0"/>
    <xf numFmtId="0" fontId="4" fillId="2" borderId="0" applyAlignment="0"/>
    <xf numFmtId="0" fontId="5" fillId="3" borderId="0" applyAlignment="0"/>
    <xf numFmtId="0" fontId="6" fillId="4" borderId="0" applyAlignment="0"/>
    <xf numFmtId="0" fontId="7" fillId="5" borderId="0" applyAlignment="0"/>
    <xf numFmtId="0" fontId="8" fillId="0" borderId="0" applyAlignment="0"/>
    <xf numFmtId="0" fontId="9" fillId="0" borderId="0" applyAlignment="0"/>
    <xf numFmtId="0" fontId="10" fillId="0" borderId="0" applyAlignment="0"/>
    <xf numFmtId="0" fontId="11" fillId="0" borderId="0" applyAlignment="0"/>
    <xf numFmtId="0" fontId="12" fillId="0" borderId="0" applyAlignment="0"/>
    <xf numFmtId="0" fontId="11" fillId="0" borderId="0" applyAlignment="0">
      <alignment wrapText="1"/>
    </xf>
    <xf numFmtId="0" fontId="13" fillId="0" borderId="0" applyAlignment="0"/>
    <xf numFmtId="0" fontId="14" fillId="0" borderId="0" applyAlignment="0"/>
    <xf numFmtId="0" fontId="15" fillId="0" borderId="0" applyAlignment="0"/>
  </cellStyleXfs>
  <cellXfs count="93">
    <xf numFmtId="0" fontId="1" fillId="0" borderId="0" xfId="0" applyFont="1" applyAlignment="1"/>
    <xf numFmtId="0" fontId="2" fillId="0" borderId="0" xfId="0" applyNumberFormat="1" applyFont="1" applyAlignment="1"/>
    <xf numFmtId="0" fontId="8" fillId="0" borderId="0" xfId="9" applyAlignment="1">
      <alignment horizontal="left" vertical="top" wrapText="1"/>
    </xf>
    <xf numFmtId="0" fontId="7" fillId="5" borderId="0" xfId="8" applyFont="1" applyAlignment="1">
      <alignment horizontal="left" wrapText="1"/>
    </xf>
    <xf numFmtId="49" fontId="1" fillId="0" borderId="0" xfId="0" applyNumberFormat="1" applyFont="1" applyAlignment="1">
      <alignment horizontal="left"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NumberFormat="1" applyFont="1" applyAlignment="1">
      <alignment horizontal="left" vertical="top" wrapText="1"/>
    </xf>
    <xf numFmtId="1" fontId="1" fillId="0" borderId="0" xfId="0" applyNumberFormat="1" applyFont="1" applyAlignment="1">
      <alignment horizontal="left" vertical="top" wrapText="1"/>
    </xf>
    <xf numFmtId="1" fontId="1" fillId="0" borderId="0" xfId="0" applyNumberFormat="1" applyFont="1" applyAlignment="1">
      <alignment horizontal="right" vertical="top" wrapText="1"/>
    </xf>
    <xf numFmtId="164" fontId="1" fillId="0" borderId="0" xfId="0" applyNumberFormat="1" applyFont="1" applyAlignment="1">
      <alignment horizontal="right" vertical="top" wrapText="1"/>
    </xf>
    <xf numFmtId="0" fontId="7" fillId="5" borderId="0" xfId="8" applyFont="1" applyAlignment="1">
      <alignment horizontal="right" wrapText="1"/>
    </xf>
    <xf numFmtId="165" fontId="1" fillId="0" borderId="0" xfId="0" applyNumberFormat="1" applyFont="1" applyAlignment="1">
      <alignment horizontal="right" vertical="top" wrapText="1"/>
    </xf>
    <xf numFmtId="166" fontId="1" fillId="0" borderId="0" xfId="0" applyNumberFormat="1" applyFont="1" applyAlignment="1">
      <alignment horizontal="right" vertical="top" wrapText="1"/>
    </xf>
    <xf numFmtId="167" fontId="1" fillId="0" borderId="0" xfId="0" applyNumberFormat="1" applyFont="1" applyAlignment="1">
      <alignment horizontal="right" vertical="top" wrapText="1"/>
    </xf>
    <xf numFmtId="0" fontId="7" fillId="5" borderId="0" xfId="0" applyNumberFormat="1" applyFont="1" applyFill="1" applyAlignment="1"/>
    <xf numFmtId="49" fontId="8" fillId="0" borderId="0" xfId="0" applyNumberFormat="1" applyFont="1" applyAlignment="1">
      <alignment vertical="top"/>
    </xf>
    <xf numFmtId="0" fontId="17" fillId="0" borderId="0" xfId="0" applyFont="1" applyAlignment="1"/>
    <xf numFmtId="0" fontId="18" fillId="5" borderId="0" xfId="8" applyFont="1" applyAlignment="1">
      <alignment horizontal="left" wrapText="1"/>
    </xf>
    <xf numFmtId="169" fontId="18" fillId="5" borderId="0" xfId="8" applyNumberFormat="1" applyFont="1" applyAlignment="1">
      <alignment horizontal="left" wrapText="1"/>
    </xf>
    <xf numFmtId="2" fontId="18" fillId="5" borderId="0" xfId="8" applyNumberFormat="1" applyFont="1" applyAlignment="1">
      <alignment horizontal="left" wrapText="1"/>
    </xf>
    <xf numFmtId="0" fontId="19" fillId="0" borderId="0" xfId="9" applyFont="1" applyAlignment="1">
      <alignment horizontal="left" vertical="top" wrapText="1"/>
    </xf>
    <xf numFmtId="49" fontId="20" fillId="0" borderId="0" xfId="0" applyNumberFormat="1" applyFont="1" applyAlignment="1">
      <alignment horizontal="left" vertical="top"/>
    </xf>
    <xf numFmtId="172" fontId="20" fillId="0" borderId="0" xfId="0" applyNumberFormat="1" applyFont="1" applyAlignment="1">
      <alignment horizontal="left" vertical="top"/>
    </xf>
    <xf numFmtId="2" fontId="20" fillId="0" borderId="0" xfId="0" applyNumberFormat="1" applyFont="1" applyAlignment="1">
      <alignment horizontal="left" vertical="top"/>
    </xf>
    <xf numFmtId="169" fontId="20" fillId="0" borderId="0" xfId="0" applyNumberFormat="1" applyFont="1" applyAlignment="1">
      <alignment horizontal="left" vertical="top"/>
    </xf>
    <xf numFmtId="169" fontId="20" fillId="0" borderId="0" xfId="1" applyNumberFormat="1" applyFont="1" applyAlignment="1">
      <alignment horizontal="left" vertical="top"/>
    </xf>
    <xf numFmtId="10" fontId="20" fillId="0" borderId="0" xfId="2" applyNumberFormat="1" applyFont="1" applyAlignment="1">
      <alignment horizontal="left" vertical="top"/>
    </xf>
    <xf numFmtId="0" fontId="18" fillId="5" borderId="0" xfId="8" applyFont="1" applyAlignment="1">
      <alignment horizontal="right" wrapText="1"/>
    </xf>
    <xf numFmtId="164" fontId="20" fillId="0" borderId="0" xfId="0" applyNumberFormat="1" applyFont="1" applyAlignment="1">
      <alignment horizontal="right" vertical="top" wrapText="1"/>
    </xf>
    <xf numFmtId="1" fontId="20" fillId="0" borderId="0" xfId="0" applyNumberFormat="1" applyFont="1" applyAlignment="1">
      <alignment horizontal="right" vertical="top" wrapText="1"/>
    </xf>
    <xf numFmtId="49" fontId="20" fillId="0" borderId="0" xfId="0" applyNumberFormat="1" applyFont="1" applyAlignment="1">
      <alignment horizontal="left" vertical="top" wrapText="1"/>
    </xf>
    <xf numFmtId="165" fontId="20" fillId="0" borderId="0" xfId="0" applyNumberFormat="1" applyFont="1" applyAlignment="1">
      <alignment horizontal="right" vertical="top" wrapText="1"/>
    </xf>
    <xf numFmtId="167" fontId="20" fillId="0" borderId="0" xfId="0" applyNumberFormat="1" applyFont="1" applyAlignment="1">
      <alignment horizontal="right" vertical="top" wrapText="1"/>
    </xf>
    <xf numFmtId="166" fontId="20" fillId="0" borderId="0" xfId="0" applyNumberFormat="1" applyFont="1" applyAlignment="1">
      <alignment horizontal="right" vertical="top" wrapText="1"/>
    </xf>
    <xf numFmtId="0" fontId="21" fillId="0" borderId="0" xfId="0" applyFont="1" applyAlignment="1"/>
    <xf numFmtId="169" fontId="21" fillId="0" borderId="0" xfId="0" applyNumberFormat="1" applyFont="1" applyAlignment="1"/>
    <xf numFmtId="2" fontId="21" fillId="0" borderId="0" xfId="0" applyNumberFormat="1" applyFont="1" applyAlignment="1"/>
    <xf numFmtId="0" fontId="18" fillId="5" borderId="1" xfId="8" applyFont="1" applyBorder="1" applyAlignment="1">
      <alignment horizontal="left" wrapText="1"/>
    </xf>
    <xf numFmtId="169" fontId="18" fillId="5" borderId="1" xfId="8" applyNumberFormat="1" applyFont="1" applyBorder="1" applyAlignment="1">
      <alignment horizontal="left" wrapText="1"/>
    </xf>
    <xf numFmtId="2" fontId="18" fillId="5" borderId="1" xfId="8" applyNumberFormat="1" applyFont="1" applyBorder="1" applyAlignment="1">
      <alignment horizontal="left" wrapText="1"/>
    </xf>
    <xf numFmtId="0" fontId="19" fillId="0" borderId="1" xfId="9" applyFont="1" applyBorder="1" applyAlignment="1">
      <alignment horizontal="left" vertical="top" wrapText="1"/>
    </xf>
    <xf numFmtId="49" fontId="20" fillId="0" borderId="1" xfId="0" applyNumberFormat="1" applyFont="1" applyBorder="1" applyAlignment="1">
      <alignment horizontal="left" vertical="top"/>
    </xf>
    <xf numFmtId="172" fontId="20" fillId="0" borderId="1" xfId="0" applyNumberFormat="1" applyFont="1" applyBorder="1" applyAlignment="1">
      <alignment horizontal="left" vertical="top"/>
    </xf>
    <xf numFmtId="2" fontId="20" fillId="0" borderId="1" xfId="0" applyNumberFormat="1" applyFont="1" applyBorder="1" applyAlignment="1">
      <alignment horizontal="left" vertical="top"/>
    </xf>
    <xf numFmtId="169" fontId="20" fillId="0" borderId="1" xfId="0" applyNumberFormat="1" applyFont="1" applyBorder="1" applyAlignment="1">
      <alignment horizontal="left" vertical="top"/>
    </xf>
    <xf numFmtId="169" fontId="20" fillId="0" borderId="1" xfId="1" applyNumberFormat="1" applyFont="1" applyBorder="1" applyAlignment="1">
      <alignment horizontal="left" vertical="top"/>
    </xf>
    <xf numFmtId="10" fontId="20" fillId="0" borderId="1" xfId="2" applyNumberFormat="1" applyFont="1" applyBorder="1" applyAlignment="1">
      <alignment horizontal="left" vertical="top"/>
    </xf>
    <xf numFmtId="0" fontId="20" fillId="0" borderId="0" xfId="0" applyFont="1" applyAlignment="1"/>
    <xf numFmtId="0" fontId="22" fillId="0" borderId="5" xfId="9" applyFont="1" applyBorder="1" applyAlignment="1">
      <alignment horizontal="left" vertical="top" wrapText="1"/>
    </xf>
    <xf numFmtId="172" fontId="23" fillId="0" borderId="1" xfId="0" applyNumberFormat="1" applyFont="1" applyBorder="1" applyAlignment="1">
      <alignment horizontal="left" vertical="top"/>
    </xf>
    <xf numFmtId="2" fontId="23" fillId="0" borderId="1" xfId="0" applyNumberFormat="1" applyFont="1" applyBorder="1" applyAlignment="1">
      <alignment horizontal="center" vertical="top"/>
    </xf>
    <xf numFmtId="2" fontId="23" fillId="0" borderId="6" xfId="0" applyNumberFormat="1" applyFont="1" applyBorder="1" applyAlignment="1">
      <alignment horizontal="center" vertical="top"/>
    </xf>
    <xf numFmtId="0" fontId="23" fillId="6" borderId="5" xfId="0" applyFont="1" applyFill="1" applyBorder="1" applyAlignment="1"/>
    <xf numFmtId="0" fontId="24" fillId="6" borderId="1" xfId="0" applyFont="1" applyFill="1" applyBorder="1" applyAlignment="1"/>
    <xf numFmtId="2" fontId="23" fillId="6" borderId="1" xfId="0" applyNumberFormat="1" applyFont="1" applyFill="1" applyBorder="1" applyAlignment="1">
      <alignment horizontal="center"/>
    </xf>
    <xf numFmtId="2" fontId="23" fillId="6" borderId="6" xfId="0" applyNumberFormat="1" applyFont="1" applyFill="1" applyBorder="1" applyAlignment="1">
      <alignment horizontal="center"/>
    </xf>
    <xf numFmtId="44" fontId="23" fillId="6" borderId="6" xfId="1" applyFont="1" applyFill="1" applyBorder="1" applyAlignment="1">
      <alignment horizontal="center"/>
    </xf>
    <xf numFmtId="2" fontId="23" fillId="6" borderId="1" xfId="0" applyNumberFormat="1" applyFont="1" applyFill="1" applyBorder="1" applyAlignment="1">
      <alignment horizontal="center" vertical="center"/>
    </xf>
    <xf numFmtId="2" fontId="23" fillId="6" borderId="6" xfId="0" applyNumberFormat="1" applyFont="1" applyFill="1" applyBorder="1" applyAlignment="1">
      <alignment horizontal="center" vertical="center"/>
    </xf>
    <xf numFmtId="44" fontId="23" fillId="6" borderId="6" xfId="1" applyFont="1" applyFill="1" applyBorder="1" applyAlignment="1">
      <alignment horizontal="center" vertical="center"/>
    </xf>
    <xf numFmtId="0" fontId="23" fillId="6" borderId="7" xfId="0" applyFont="1" applyFill="1" applyBorder="1" applyAlignment="1"/>
    <xf numFmtId="0" fontId="24" fillId="6" borderId="8" xfId="0" applyFont="1" applyFill="1" applyBorder="1" applyAlignment="1"/>
    <xf numFmtId="2" fontId="23" fillId="6" borderId="8" xfId="0" applyNumberFormat="1" applyFont="1" applyFill="1" applyBorder="1" applyAlignment="1">
      <alignment horizontal="center"/>
    </xf>
    <xf numFmtId="2" fontId="23" fillId="6" borderId="9" xfId="0" applyNumberFormat="1" applyFont="1" applyFill="1" applyBorder="1" applyAlignment="1">
      <alignment horizontal="center"/>
    </xf>
    <xf numFmtId="44" fontId="23" fillId="6" borderId="9" xfId="1" applyFont="1" applyFill="1" applyBorder="1" applyAlignment="1">
      <alignment horizontal="center"/>
    </xf>
    <xf numFmtId="169" fontId="23" fillId="0" borderId="1" xfId="0" applyNumberFormat="1" applyFont="1" applyBorder="1" applyAlignment="1">
      <alignment horizontal="center" vertical="top"/>
    </xf>
    <xf numFmtId="169" fontId="23" fillId="0" borderId="6" xfId="1" applyNumberFormat="1" applyFont="1" applyBorder="1" applyAlignment="1">
      <alignment horizontal="center" vertical="top"/>
    </xf>
    <xf numFmtId="2" fontId="25" fillId="5" borderId="3" xfId="8" applyNumberFormat="1" applyFont="1" applyBorder="1" applyAlignment="1">
      <alignment horizontal="center" wrapText="1"/>
    </xf>
    <xf numFmtId="0" fontId="25" fillId="5" borderId="3" xfId="8" applyFont="1" applyBorder="1" applyAlignment="1">
      <alignment horizontal="center" wrapText="1"/>
    </xf>
    <xf numFmtId="0" fontId="25" fillId="5" borderId="4" xfId="8" applyFont="1" applyBorder="1" applyAlignment="1">
      <alignment horizontal="center" wrapText="1"/>
    </xf>
    <xf numFmtId="0" fontId="25" fillId="5" borderId="2" xfId="8" applyFont="1" applyBorder="1" applyAlignment="1">
      <alignment horizontal="center" wrapText="1"/>
    </xf>
    <xf numFmtId="169" fontId="25" fillId="5" borderId="3" xfId="8" applyNumberFormat="1" applyFont="1" applyBorder="1" applyAlignment="1">
      <alignment horizontal="center" wrapText="1"/>
    </xf>
    <xf numFmtId="0" fontId="23" fillId="0" borderId="1" xfId="0" applyFont="1" applyBorder="1" applyAlignment="1"/>
    <xf numFmtId="177" fontId="23" fillId="0" borderId="1" xfId="0" applyNumberFormat="1" applyFont="1" applyBorder="1" applyAlignment="1"/>
    <xf numFmtId="2" fontId="23" fillId="0" borderId="1" xfId="0" applyNumberFormat="1" applyFont="1" applyBorder="1" applyAlignment="1">
      <alignment horizontal="center"/>
    </xf>
    <xf numFmtId="0" fontId="26" fillId="0" borderId="2" xfId="0" applyFont="1" applyBorder="1" applyAlignment="1"/>
    <xf numFmtId="0" fontId="26" fillId="0" borderId="3" xfId="0" applyFont="1" applyBorder="1" applyAlignment="1"/>
    <xf numFmtId="0" fontId="26" fillId="0" borderId="3" xfId="0" applyFont="1" applyBorder="1" applyAlignment="1">
      <alignment horizontal="center"/>
    </xf>
    <xf numFmtId="0" fontId="26" fillId="0" borderId="4" xfId="0" applyFont="1" applyBorder="1" applyAlignment="1"/>
    <xf numFmtId="0" fontId="23" fillId="0" borderId="5" xfId="0" applyFont="1" applyBorder="1" applyAlignment="1"/>
    <xf numFmtId="2" fontId="23" fillId="0" borderId="6" xfId="0" applyNumberFormat="1" applyFont="1" applyBorder="1" applyAlignment="1">
      <alignment horizontal="center"/>
    </xf>
    <xf numFmtId="0" fontId="23" fillId="0" borderId="7" xfId="0" applyFont="1" applyBorder="1" applyAlignment="1"/>
    <xf numFmtId="0" fontId="23" fillId="0" borderId="8" xfId="0" applyFont="1" applyBorder="1" applyAlignment="1"/>
    <xf numFmtId="177" fontId="23" fillId="0" borderId="8" xfId="0" applyNumberFormat="1" applyFont="1" applyBorder="1" applyAlignment="1"/>
    <xf numFmtId="0" fontId="26" fillId="6" borderId="3" xfId="0" applyFont="1" applyFill="1" applyBorder="1" applyAlignment="1"/>
    <xf numFmtId="177" fontId="23" fillId="6" borderId="1" xfId="1" applyNumberFormat="1" applyFont="1" applyFill="1" applyBorder="1" applyAlignment="1"/>
    <xf numFmtId="1" fontId="23" fillId="6" borderId="1" xfId="0" applyNumberFormat="1" applyFont="1" applyFill="1" applyBorder="1" applyAlignment="1"/>
    <xf numFmtId="44" fontId="23" fillId="0" borderId="1" xfId="1" applyFont="1" applyBorder="1" applyAlignment="1">
      <alignment horizontal="center"/>
    </xf>
    <xf numFmtId="44" fontId="23" fillId="0" borderId="6" xfId="1" applyFont="1" applyBorder="1" applyAlignment="1">
      <alignment horizontal="center"/>
    </xf>
    <xf numFmtId="1" fontId="23" fillId="6" borderId="8" xfId="0" applyNumberFormat="1" applyFont="1" applyFill="1" applyBorder="1" applyAlignment="1"/>
    <xf numFmtId="44" fontId="23" fillId="0" borderId="8" xfId="1" applyFont="1" applyBorder="1" applyAlignment="1">
      <alignment horizontal="center"/>
    </xf>
    <xf numFmtId="44" fontId="23" fillId="0" borderId="9" xfId="1" applyFont="1" applyBorder="1" applyAlignment="1">
      <alignment horizontal="center"/>
    </xf>
    <xf numFmtId="0" fontId="24" fillId="0" borderId="0" xfId="0" applyFont="1" applyAlignment="1"/>
  </cellXfs>
  <cellStyles count="18">
    <cellStyle name="ChartingText" xfId="16"/>
    <cellStyle name="CHPTop" xfId="17"/>
    <cellStyle name="ColumnHeaderNormal" xfId="8"/>
    <cellStyle name="Currency" xfId="1" builtinId="4"/>
    <cellStyle name="Invisible" xfId="15"/>
    <cellStyle name="NewColumnHeaderNormal" xfId="6"/>
    <cellStyle name="NewSectionHeaderNormal" xfId="5"/>
    <cellStyle name="NewTitleNormal" xfId="4"/>
    <cellStyle name="Normal" xfId="0" builtinId="0"/>
    <cellStyle name="Percent" xfId="2" builtinId="5"/>
    <cellStyle name="SectionHeaderNormal" xfId="7"/>
    <cellStyle name="SubScript" xfId="11"/>
    <cellStyle name="SuperScript" xfId="10"/>
    <cellStyle name="TextBold" xfId="12"/>
    <cellStyle name="TextItalic" xfId="13"/>
    <cellStyle name="TextNormal" xfId="9"/>
    <cellStyle name="TitleNormal" xfId="3"/>
    <cellStyle name="Total" xfId="14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A4040"/>
      <rgbColor rgb="00FFFFEB"/>
      <rgbColor rgb="00EEEEEE"/>
      <rgbColor rgb="00F0F0DC"/>
      <rgbColor rgb="00993366"/>
      <rgbColor rgb="00F5F5E1"/>
      <rgbColor rgb="00004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1041400</xdr:colOff>
      <xdr:row>2</xdr:row>
      <xdr:rowOff>101600</xdr:rowOff>
    </xdr:to>
    <xdr:pic>
      <xdr:nvPicPr>
        <xdr:cNvPr id="5122" name="Picture 2">
          <a:extLst>
            <a:ext uri="{FF2B5EF4-FFF2-40B4-BE49-F238E27FC236}">
              <a16:creationId xmlns:a16="http://schemas.microsoft.com/office/drawing/2014/main" id="{6BD3E924-B86D-554E-A27E-8C0E1BFC0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41400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wrap="none" lIns="18288" tIns="0" rIns="0" bIns="0" upright="1">
        <a:spAutoFit/>
      </a:bodyPr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wrap="none" lIns="18288" tIns="0" rIns="0" bIns="0" upright="1">
        <a:spAutoFit/>
      </a:bodyPr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Y374"/>
  <sheetViews>
    <sheetView zoomScaleNormal="100" workbookViewId="0">
      <selection sqref="A1:IV51"/>
    </sheetView>
  </sheetViews>
  <sheetFormatPr baseColWidth="10" defaultRowHeight="11"/>
  <cols>
    <col min="1" max="1" width="25.83203125" customWidth="1"/>
    <col min="2" max="2" width="15.83203125" customWidth="1"/>
    <col min="3" max="3" width="40.83203125" customWidth="1"/>
    <col min="4" max="4" width="15.83203125" customWidth="1"/>
    <col min="5" max="5" width="40.83203125" customWidth="1"/>
    <col min="6" max="48" width="25.83203125" customWidth="1"/>
    <col min="49" max="50" width="20.83203125" customWidth="1"/>
    <col min="51" max="51" width="24.83203125" customWidth="1"/>
    <col min="52" max="256" width="8.83203125" customWidth="1"/>
  </cols>
  <sheetData>
    <row r="1" spans="1:51" ht="102.75" customHeight="1">
      <c r="A1" s="3" t="s">
        <v>1</v>
      </c>
      <c r="B1" s="3" t="s">
        <v>2</v>
      </c>
      <c r="C1" s="3" t="s">
        <v>3</v>
      </c>
      <c r="D1" s="3" t="s">
        <v>4</v>
      </c>
      <c r="E1" s="3" t="s">
        <v>3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0" t="s">
        <v>21</v>
      </c>
      <c r="W1" s="10" t="s">
        <v>22</v>
      </c>
      <c r="X1" s="10" t="s">
        <v>23</v>
      </c>
      <c r="Y1" s="10" t="s">
        <v>24</v>
      </c>
      <c r="Z1" s="10" t="s">
        <v>25</v>
      </c>
      <c r="AA1" s="10" t="s">
        <v>26</v>
      </c>
      <c r="AB1" s="10" t="s">
        <v>27</v>
      </c>
      <c r="AC1" s="10" t="s">
        <v>28</v>
      </c>
      <c r="AD1" s="10" t="s">
        <v>29</v>
      </c>
      <c r="AE1" s="10" t="s">
        <v>30</v>
      </c>
      <c r="AF1" s="10" t="s">
        <v>31</v>
      </c>
      <c r="AG1" s="10" t="s">
        <v>32</v>
      </c>
      <c r="AH1" s="10" t="s">
        <v>33</v>
      </c>
      <c r="AI1" s="10" t="s">
        <v>34</v>
      </c>
      <c r="AJ1" s="10" t="s">
        <v>35</v>
      </c>
      <c r="AK1" s="10" t="s">
        <v>36</v>
      </c>
      <c r="AL1" s="10" t="s">
        <v>37</v>
      </c>
      <c r="AM1" s="10" t="s">
        <v>38</v>
      </c>
      <c r="AN1" s="10" t="s">
        <v>39</v>
      </c>
      <c r="AO1" s="10" t="s">
        <v>40</v>
      </c>
      <c r="AP1" s="10" t="s">
        <v>41</v>
      </c>
      <c r="AQ1" s="10" t="s">
        <v>42</v>
      </c>
      <c r="AR1" s="10" t="s">
        <v>43</v>
      </c>
      <c r="AS1" s="10" t="s">
        <v>44</v>
      </c>
      <c r="AT1" s="10" t="s">
        <v>45</v>
      </c>
      <c r="AU1" s="10" t="s">
        <v>46</v>
      </c>
      <c r="AV1" s="10" t="s">
        <v>47</v>
      </c>
      <c r="AW1" s="3" t="s">
        <v>48</v>
      </c>
      <c r="AX1" s="3" t="s">
        <v>49</v>
      </c>
      <c r="AY1" s="3" t="s">
        <v>50</v>
      </c>
    </row>
    <row r="2" spans="1:51" ht="120">
      <c r="A2" s="2" t="s">
        <v>265</v>
      </c>
      <c r="B2" s="2" t="s">
        <v>266</v>
      </c>
      <c r="C2" s="4" t="s">
        <v>52</v>
      </c>
      <c r="D2" s="5" t="s">
        <v>125</v>
      </c>
      <c r="E2" s="6" t="s">
        <v>267</v>
      </c>
      <c r="F2" s="9">
        <v>286530.5</v>
      </c>
      <c r="G2" s="9">
        <v>37796</v>
      </c>
      <c r="H2" s="9">
        <v>4213</v>
      </c>
      <c r="I2" s="9">
        <v>271577</v>
      </c>
      <c r="J2" s="9">
        <v>36183</v>
      </c>
      <c r="K2" s="9">
        <v>17995</v>
      </c>
      <c r="L2" s="9">
        <v>17720</v>
      </c>
      <c r="M2" s="9">
        <v>-812</v>
      </c>
      <c r="N2" s="9">
        <v>191794</v>
      </c>
      <c r="O2" s="9">
        <v>13911</v>
      </c>
      <c r="P2" s="8"/>
      <c r="Q2" s="9">
        <v>1399.2</v>
      </c>
      <c r="R2" s="9">
        <v>13911</v>
      </c>
      <c r="S2" s="8"/>
      <c r="T2" s="8"/>
      <c r="U2" s="9">
        <v>46240</v>
      </c>
      <c r="V2" s="9">
        <v>65781</v>
      </c>
      <c r="W2" s="9">
        <v>65402</v>
      </c>
      <c r="X2" s="9">
        <v>62482</v>
      </c>
      <c r="Y2" s="9">
        <v>56131</v>
      </c>
      <c r="Z2" s="9">
        <v>40796</v>
      </c>
      <c r="AA2" s="9">
        <v>25520</v>
      </c>
      <c r="AB2" s="9">
        <v>28054</v>
      </c>
      <c r="AC2" s="9">
        <v>35008</v>
      </c>
      <c r="AD2" s="9">
        <v>316360</v>
      </c>
      <c r="AE2" s="9">
        <v>392725</v>
      </c>
      <c r="AF2" s="9">
        <v>434249</v>
      </c>
      <c r="AG2" s="9">
        <v>395645</v>
      </c>
      <c r="AH2" s="9">
        <v>390607</v>
      </c>
      <c r="AI2" s="9">
        <v>297642</v>
      </c>
      <c r="AJ2" s="9">
        <v>205963</v>
      </c>
      <c r="AK2" s="9">
        <v>220350</v>
      </c>
      <c r="AL2" s="9">
        <v>261554</v>
      </c>
      <c r="AM2" s="9">
        <v>-870</v>
      </c>
      <c r="AN2" s="9">
        <v>-883</v>
      </c>
      <c r="AO2" s="9">
        <v>-737</v>
      </c>
      <c r="AP2" s="9">
        <v>-702</v>
      </c>
      <c r="AQ2" s="9">
        <v>-709</v>
      </c>
      <c r="AR2" s="9">
        <v>-676</v>
      </c>
      <c r="AS2" s="9">
        <v>-762</v>
      </c>
      <c r="AT2" s="9">
        <v>-774</v>
      </c>
      <c r="AU2" s="9">
        <v>-740</v>
      </c>
      <c r="AV2" s="9">
        <v>-737</v>
      </c>
      <c r="AW2" s="4" t="s">
        <v>268</v>
      </c>
      <c r="AX2" s="4" t="s">
        <v>268</v>
      </c>
      <c r="AY2" s="5" t="s">
        <v>68</v>
      </c>
    </row>
    <row r="3" spans="1:51" ht="144">
      <c r="A3" s="2" t="s">
        <v>590</v>
      </c>
      <c r="B3" s="2" t="s">
        <v>591</v>
      </c>
      <c r="C3" s="4" t="s">
        <v>52</v>
      </c>
      <c r="D3" s="5" t="s">
        <v>125</v>
      </c>
      <c r="E3" s="6" t="s">
        <v>592</v>
      </c>
      <c r="F3" s="9">
        <v>236881.7</v>
      </c>
      <c r="G3" s="9">
        <v>76824</v>
      </c>
      <c r="H3" s="9">
        <v>15417</v>
      </c>
      <c r="I3" s="9">
        <v>363490</v>
      </c>
      <c r="J3" s="9">
        <v>53542</v>
      </c>
      <c r="K3" s="9">
        <v>27597</v>
      </c>
      <c r="L3" s="9">
        <v>20468</v>
      </c>
      <c r="M3" s="9">
        <v>-4543</v>
      </c>
      <c r="N3" s="9">
        <v>198646</v>
      </c>
      <c r="O3" s="9">
        <v>5106</v>
      </c>
      <c r="P3" s="8"/>
      <c r="Q3" s="9">
        <v>1338</v>
      </c>
      <c r="R3" s="9">
        <v>5437</v>
      </c>
      <c r="S3" s="8"/>
      <c r="T3" s="8"/>
      <c r="U3" s="9">
        <v>38208</v>
      </c>
      <c r="V3" s="9">
        <v>54074</v>
      </c>
      <c r="W3" s="9">
        <v>52022</v>
      </c>
      <c r="X3" s="9">
        <v>50653</v>
      </c>
      <c r="Y3" s="9">
        <v>48044</v>
      </c>
      <c r="Z3" s="9">
        <v>26081</v>
      </c>
      <c r="AA3" s="9">
        <v>22113</v>
      </c>
      <c r="AB3" s="9">
        <v>40206</v>
      </c>
      <c r="AC3" s="9">
        <v>51240</v>
      </c>
      <c r="AD3" s="9">
        <v>348417</v>
      </c>
      <c r="AE3" s="9">
        <v>455310</v>
      </c>
      <c r="AF3" s="9">
        <v>464681</v>
      </c>
      <c r="AG3" s="9">
        <v>460039</v>
      </c>
      <c r="AH3" s="9">
        <v>437974</v>
      </c>
      <c r="AI3" s="9">
        <v>299188</v>
      </c>
      <c r="AJ3" s="9">
        <v>226970</v>
      </c>
      <c r="AK3" s="9">
        <v>284524</v>
      </c>
      <c r="AL3" s="9">
        <v>371573</v>
      </c>
      <c r="AM3" s="9">
        <v>-616</v>
      </c>
      <c r="AN3" s="9">
        <v>-626</v>
      </c>
      <c r="AO3" s="9">
        <v>-611</v>
      </c>
      <c r="AP3" s="9">
        <v>-598</v>
      </c>
      <c r="AQ3" s="9">
        <v>-564</v>
      </c>
      <c r="AR3" s="9">
        <v>-544</v>
      </c>
      <c r="AS3" s="9">
        <v>-553</v>
      </c>
      <c r="AT3" s="9">
        <v>-675</v>
      </c>
      <c r="AU3" s="9">
        <v>-667</v>
      </c>
      <c r="AV3" s="9">
        <v>-658</v>
      </c>
      <c r="AW3" s="4" t="s">
        <v>93</v>
      </c>
      <c r="AX3" s="4" t="s">
        <v>93</v>
      </c>
      <c r="AY3" s="5" t="s">
        <v>82</v>
      </c>
    </row>
    <row r="4" spans="1:51" ht="180">
      <c r="A4" s="2" t="s">
        <v>158</v>
      </c>
      <c r="B4" s="2" t="s">
        <v>159</v>
      </c>
      <c r="C4" s="4" t="s">
        <v>52</v>
      </c>
      <c r="D4" s="5" t="s">
        <v>125</v>
      </c>
      <c r="E4" s="6" t="s">
        <v>160</v>
      </c>
      <c r="F4" s="9">
        <v>220900</v>
      </c>
      <c r="G4" s="9">
        <v>34459</v>
      </c>
      <c r="H4" s="9">
        <v>8571</v>
      </c>
      <c r="I4" s="9">
        <v>152955</v>
      </c>
      <c r="J4" s="9">
        <v>33243</v>
      </c>
      <c r="K4" s="9">
        <v>14585</v>
      </c>
      <c r="L4" s="9">
        <v>14731</v>
      </c>
      <c r="M4" s="9">
        <v>-795</v>
      </c>
      <c r="N4" s="9">
        <v>154554</v>
      </c>
      <c r="O4" s="9">
        <v>6790</v>
      </c>
      <c r="P4" s="8"/>
      <c r="Q4" s="9">
        <v>1069.5</v>
      </c>
      <c r="R4" s="9">
        <v>6790</v>
      </c>
      <c r="S4" s="8"/>
      <c r="T4" s="8"/>
      <c r="U4" s="9">
        <v>34919</v>
      </c>
      <c r="V4" s="9">
        <v>45659</v>
      </c>
      <c r="W4" s="9">
        <v>50980</v>
      </c>
      <c r="X4" s="9">
        <v>43324</v>
      </c>
      <c r="Y4" s="9">
        <v>40478</v>
      </c>
      <c r="Z4" s="9">
        <v>26392</v>
      </c>
      <c r="AA4" s="9">
        <v>14369</v>
      </c>
      <c r="AB4" s="9">
        <v>19039</v>
      </c>
      <c r="AC4" s="9">
        <v>26283</v>
      </c>
      <c r="AD4" s="9">
        <v>182122</v>
      </c>
      <c r="AE4" s="9">
        <v>216773</v>
      </c>
      <c r="AF4" s="9">
        <v>230561</v>
      </c>
      <c r="AG4" s="9">
        <v>213081</v>
      </c>
      <c r="AH4" s="9">
        <v>208697</v>
      </c>
      <c r="AI4" s="9">
        <v>155115</v>
      </c>
      <c r="AJ4" s="9">
        <v>104742</v>
      </c>
      <c r="AK4" s="9">
        <v>116785</v>
      </c>
      <c r="AL4" s="9">
        <v>142991</v>
      </c>
      <c r="AM4" s="9">
        <v>-674</v>
      </c>
      <c r="AN4" s="9">
        <v>-702</v>
      </c>
      <c r="AO4" s="9">
        <v>-676</v>
      </c>
      <c r="AP4" s="9">
        <v>-646</v>
      </c>
      <c r="AQ4" s="9">
        <v>-632</v>
      </c>
      <c r="AR4" s="9">
        <v>-624</v>
      </c>
      <c r="AS4" s="9">
        <v>-637</v>
      </c>
      <c r="AT4" s="9">
        <v>-629</v>
      </c>
      <c r="AU4" s="9">
        <v>-629</v>
      </c>
      <c r="AV4" s="9">
        <v>-650</v>
      </c>
      <c r="AW4" s="4" t="s">
        <v>161</v>
      </c>
      <c r="AX4" s="4" t="s">
        <v>161</v>
      </c>
      <c r="AY4" s="5" t="s">
        <v>68</v>
      </c>
    </row>
    <row r="5" spans="1:51" ht="262">
      <c r="A5" s="2" t="s">
        <v>481</v>
      </c>
      <c r="B5" s="2" t="s">
        <v>482</v>
      </c>
      <c r="C5" s="4" t="s">
        <v>52</v>
      </c>
      <c r="D5" s="5" t="s">
        <v>125</v>
      </c>
      <c r="E5" s="6" t="s">
        <v>483</v>
      </c>
      <c r="F5" s="9">
        <v>145341.1</v>
      </c>
      <c r="G5" s="9">
        <v>59200</v>
      </c>
      <c r="H5" s="9">
        <v>20662</v>
      </c>
      <c r="I5" s="9">
        <v>342367.4</v>
      </c>
      <c r="J5" s="9">
        <v>49233.8</v>
      </c>
      <c r="K5" s="9">
        <v>19249.7</v>
      </c>
      <c r="L5" s="9">
        <v>5791.3</v>
      </c>
      <c r="M5" s="9">
        <v>-765.2</v>
      </c>
      <c r="N5" s="9">
        <v>176554.1</v>
      </c>
      <c r="O5" s="9">
        <v>7962.2</v>
      </c>
      <c r="P5" s="8"/>
      <c r="Q5" s="9">
        <v>1491.7</v>
      </c>
      <c r="R5" s="9">
        <v>7640.8</v>
      </c>
      <c r="S5" s="8"/>
      <c r="T5" s="8"/>
      <c r="U5" s="9">
        <v>42521</v>
      </c>
      <c r="V5" s="9">
        <v>53746.6</v>
      </c>
      <c r="W5" s="9">
        <v>52365.4</v>
      </c>
      <c r="X5" s="9">
        <v>56258.1</v>
      </c>
      <c r="Y5" s="9">
        <v>57720.1</v>
      </c>
      <c r="Z5" s="9">
        <v>44549.3</v>
      </c>
      <c r="AA5" s="9">
        <v>43705.5</v>
      </c>
      <c r="AB5" s="9">
        <v>42256.3</v>
      </c>
      <c r="AC5" s="9">
        <v>54019</v>
      </c>
      <c r="AD5" s="9">
        <v>206802.3</v>
      </c>
      <c r="AE5" s="9">
        <v>293696.8</v>
      </c>
      <c r="AF5" s="9">
        <v>337055.7</v>
      </c>
      <c r="AG5" s="9">
        <v>372439</v>
      </c>
      <c r="AH5" s="9">
        <v>379553.3</v>
      </c>
      <c r="AI5" s="9">
        <v>288434.3</v>
      </c>
      <c r="AJ5" s="9">
        <v>235521</v>
      </c>
      <c r="AK5" s="9">
        <v>289222.7</v>
      </c>
      <c r="AL5" s="9">
        <v>331775.7</v>
      </c>
      <c r="AM5" s="9">
        <v>-843.5</v>
      </c>
      <c r="AN5" s="9">
        <v>-857.7</v>
      </c>
      <c r="AO5" s="9">
        <v>-886.1</v>
      </c>
      <c r="AP5" s="9">
        <v>-917</v>
      </c>
      <c r="AQ5" s="9">
        <v>-932.9</v>
      </c>
      <c r="AR5" s="9">
        <v>-945.5</v>
      </c>
      <c r="AS5" s="9">
        <v>-971.9</v>
      </c>
      <c r="AT5" s="9">
        <v>-920.7</v>
      </c>
      <c r="AU5" s="9">
        <v>-887</v>
      </c>
      <c r="AV5" s="9">
        <v>-890.3</v>
      </c>
      <c r="AW5" s="4"/>
      <c r="AX5" s="4"/>
      <c r="AY5" s="5" t="s">
        <v>150</v>
      </c>
    </row>
    <row r="6" spans="1:51" ht="180">
      <c r="A6" s="2" t="s">
        <v>699</v>
      </c>
      <c r="B6" s="2" t="s">
        <v>700</v>
      </c>
      <c r="C6" s="4" t="s">
        <v>52</v>
      </c>
      <c r="D6" s="5" t="s">
        <v>125</v>
      </c>
      <c r="E6" s="6" t="s">
        <v>701</v>
      </c>
      <c r="F6" s="9">
        <v>137726.6</v>
      </c>
      <c r="G6" s="9">
        <v>53730</v>
      </c>
      <c r="H6" s="9">
        <v>31235</v>
      </c>
      <c r="I6" s="9">
        <v>179176</v>
      </c>
      <c r="J6" s="9">
        <v>31298</v>
      </c>
      <c r="K6" s="9">
        <v>16623</v>
      </c>
      <c r="L6" s="9">
        <v>9799</v>
      </c>
      <c r="M6" s="9">
        <v>-1721</v>
      </c>
      <c r="N6" s="9">
        <v>115640</v>
      </c>
      <c r="O6" s="9">
        <v>6049</v>
      </c>
      <c r="P6" s="8"/>
      <c r="Q6" s="9">
        <v>1013</v>
      </c>
      <c r="R6" s="9">
        <v>6049</v>
      </c>
      <c r="S6" s="8"/>
      <c r="T6" s="8"/>
      <c r="U6" s="9">
        <v>36470.300000000003</v>
      </c>
      <c r="V6" s="9">
        <v>42021.1</v>
      </c>
      <c r="W6" s="9">
        <v>42867.8</v>
      </c>
      <c r="X6" s="9">
        <v>38281.300000000003</v>
      </c>
      <c r="Y6" s="9">
        <v>34779</v>
      </c>
      <c r="Z6" s="9">
        <v>21643</v>
      </c>
      <c r="AA6" s="9">
        <v>19044</v>
      </c>
      <c r="AB6" s="9">
        <v>22895</v>
      </c>
      <c r="AC6" s="9">
        <v>30638</v>
      </c>
      <c r="AD6" s="9">
        <v>184785</v>
      </c>
      <c r="AE6" s="9">
        <v>214283.6</v>
      </c>
      <c r="AF6" s="9">
        <v>230897.1</v>
      </c>
      <c r="AG6" s="9">
        <v>230742.2</v>
      </c>
      <c r="AH6" s="9">
        <v>224051</v>
      </c>
      <c r="AI6" s="9">
        <v>157863</v>
      </c>
      <c r="AJ6" s="9">
        <v>123350</v>
      </c>
      <c r="AK6" s="9">
        <v>144524</v>
      </c>
      <c r="AL6" s="9">
        <v>179236</v>
      </c>
      <c r="AM6" s="9">
        <v>-504</v>
      </c>
      <c r="AN6" s="9">
        <v>-490</v>
      </c>
      <c r="AO6" s="9">
        <v>-447</v>
      </c>
      <c r="AP6" s="9">
        <v>-446</v>
      </c>
      <c r="AQ6" s="9">
        <v>-426</v>
      </c>
      <c r="AR6" s="9">
        <v>-378</v>
      </c>
      <c r="AS6" s="9">
        <v>-453</v>
      </c>
      <c r="AT6" s="9">
        <v>-465</v>
      </c>
      <c r="AU6" s="9">
        <v>-491</v>
      </c>
      <c r="AV6" s="9">
        <v>-572</v>
      </c>
      <c r="AW6" s="4" t="s">
        <v>176</v>
      </c>
      <c r="AX6" s="4" t="s">
        <v>176</v>
      </c>
      <c r="AY6" s="5" t="s">
        <v>121</v>
      </c>
    </row>
    <row r="7" spans="1:51" ht="204">
      <c r="A7" s="2" t="s">
        <v>123</v>
      </c>
      <c r="B7" s="2" t="s">
        <v>124</v>
      </c>
      <c r="C7" s="4" t="s">
        <v>52</v>
      </c>
      <c r="D7" s="5" t="s">
        <v>125</v>
      </c>
      <c r="E7" s="6" t="s">
        <v>126</v>
      </c>
      <c r="F7" s="9">
        <v>130001.2</v>
      </c>
      <c r="G7" s="9">
        <v>66244</v>
      </c>
      <c r="H7" s="9">
        <v>19806</v>
      </c>
      <c r="I7" s="9">
        <v>281644</v>
      </c>
      <c r="J7" s="9">
        <v>31626</v>
      </c>
      <c r="K7" s="9">
        <v>14963</v>
      </c>
      <c r="L7" s="9">
        <v>4773</v>
      </c>
      <c r="M7" s="9">
        <v>-2564</v>
      </c>
      <c r="N7" s="9">
        <v>99423</v>
      </c>
      <c r="O7" s="9">
        <v>10711</v>
      </c>
      <c r="P7" s="8"/>
      <c r="Q7" s="9">
        <v>1326.5</v>
      </c>
      <c r="R7" s="9">
        <v>10711</v>
      </c>
      <c r="S7" s="8"/>
      <c r="T7" s="8"/>
      <c r="U7" s="9">
        <v>38307</v>
      </c>
      <c r="V7" s="9">
        <v>41372</v>
      </c>
      <c r="W7" s="9">
        <v>35352</v>
      </c>
      <c r="X7" s="9">
        <v>36266</v>
      </c>
      <c r="Y7" s="9">
        <v>31529</v>
      </c>
      <c r="Z7" s="9">
        <v>20732</v>
      </c>
      <c r="AA7" s="9">
        <v>15104</v>
      </c>
      <c r="AB7" s="9">
        <v>23369</v>
      </c>
      <c r="AC7" s="9">
        <v>31841</v>
      </c>
      <c r="AD7" s="9">
        <v>288920</v>
      </c>
      <c r="AE7" s="9">
        <v>362185</v>
      </c>
      <c r="AF7" s="9">
        <v>375296</v>
      </c>
      <c r="AG7" s="9">
        <v>380687</v>
      </c>
      <c r="AH7" s="9">
        <v>373288</v>
      </c>
      <c r="AI7" s="9">
        <v>247531</v>
      </c>
      <c r="AJ7" s="9">
        <v>180811</v>
      </c>
      <c r="AK7" s="9">
        <v>222259</v>
      </c>
      <c r="AL7" s="9">
        <v>289034</v>
      </c>
      <c r="AM7" s="9">
        <v>-916</v>
      </c>
      <c r="AN7" s="9">
        <v>-856</v>
      </c>
      <c r="AO7" s="9">
        <v>-777</v>
      </c>
      <c r="AP7" s="9">
        <v>-705</v>
      </c>
      <c r="AQ7" s="9">
        <v>-697</v>
      </c>
      <c r="AR7" s="9">
        <v>-664</v>
      </c>
      <c r="AS7" s="9">
        <v>-711</v>
      </c>
      <c r="AT7" s="9">
        <v>-714</v>
      </c>
      <c r="AU7" s="9">
        <v>-785</v>
      </c>
      <c r="AV7" s="9">
        <v>-760</v>
      </c>
      <c r="AW7" s="4" t="s">
        <v>116</v>
      </c>
      <c r="AX7" s="4" t="s">
        <v>116</v>
      </c>
      <c r="AY7" s="5" t="s">
        <v>82</v>
      </c>
    </row>
    <row r="8" spans="1:51" ht="132">
      <c r="A8" s="2" t="s">
        <v>490</v>
      </c>
      <c r="B8" s="2" t="s">
        <v>491</v>
      </c>
      <c r="C8" s="4" t="s">
        <v>52</v>
      </c>
      <c r="D8" s="5" t="s">
        <v>125</v>
      </c>
      <c r="E8" s="6" t="s">
        <v>492</v>
      </c>
      <c r="F8" s="9">
        <v>102307.4</v>
      </c>
      <c r="G8" s="9">
        <v>84435.7</v>
      </c>
      <c r="H8" s="9">
        <v>14483.9</v>
      </c>
      <c r="I8" s="9">
        <v>72712.2</v>
      </c>
      <c r="J8" s="9">
        <v>27221.5</v>
      </c>
      <c r="K8" s="9">
        <v>16893.5</v>
      </c>
      <c r="L8" s="9">
        <v>8180.6</v>
      </c>
      <c r="M8" s="9">
        <v>-4630.5</v>
      </c>
      <c r="N8" s="9">
        <v>71610.3</v>
      </c>
      <c r="O8" s="9">
        <v>8261.5</v>
      </c>
      <c r="P8" s="8"/>
      <c r="Q8" s="9">
        <v>862.6</v>
      </c>
      <c r="R8" s="9">
        <v>8261.5</v>
      </c>
      <c r="S8" s="8"/>
      <c r="T8" s="8"/>
      <c r="U8" s="9">
        <v>30411.8</v>
      </c>
      <c r="V8" s="9">
        <v>34950.199999999997</v>
      </c>
      <c r="W8" s="9">
        <v>30850.7</v>
      </c>
      <c r="X8" s="9">
        <v>29586.5</v>
      </c>
      <c r="Y8" s="9">
        <v>26327.1</v>
      </c>
      <c r="Z8" s="9">
        <v>21429.1</v>
      </c>
      <c r="AA8" s="9">
        <v>30166.400000000001</v>
      </c>
      <c r="AB8" s="9">
        <v>30207.1</v>
      </c>
      <c r="AC8" s="9">
        <v>28537.9</v>
      </c>
      <c r="AD8" s="9">
        <v>105804.5</v>
      </c>
      <c r="AE8" s="9">
        <v>114596.9</v>
      </c>
      <c r="AF8" s="9">
        <v>132637.6</v>
      </c>
      <c r="AG8" s="9">
        <v>119776</v>
      </c>
      <c r="AH8" s="9">
        <v>122192</v>
      </c>
      <c r="AI8" s="9">
        <v>75321.100000000006</v>
      </c>
      <c r="AJ8" s="9">
        <v>90366.1</v>
      </c>
      <c r="AK8" s="9">
        <v>82348.800000000003</v>
      </c>
      <c r="AL8" s="9">
        <v>74070.8</v>
      </c>
      <c r="AM8" s="9">
        <v>-737</v>
      </c>
      <c r="AN8" s="8"/>
      <c r="AO8" s="8"/>
      <c r="AP8" s="9">
        <v>-741.4</v>
      </c>
      <c r="AQ8" s="9">
        <v>-715.4</v>
      </c>
      <c r="AR8" s="9">
        <v>-745.3</v>
      </c>
      <c r="AS8" s="9">
        <v>-777.9</v>
      </c>
      <c r="AT8" s="9">
        <v>-776.4</v>
      </c>
      <c r="AU8" s="9">
        <v>-767.2</v>
      </c>
      <c r="AV8" s="9">
        <v>-724.5</v>
      </c>
      <c r="AW8" s="4" t="s">
        <v>493</v>
      </c>
      <c r="AX8" s="4" t="s">
        <v>493</v>
      </c>
      <c r="AY8" s="5" t="s">
        <v>62</v>
      </c>
    </row>
    <row r="9" spans="1:51" ht="120">
      <c r="A9" s="2" t="s">
        <v>551</v>
      </c>
      <c r="B9" s="2" t="s">
        <v>552</v>
      </c>
      <c r="C9" s="4" t="s">
        <v>52</v>
      </c>
      <c r="D9" s="5" t="s">
        <v>125</v>
      </c>
      <c r="E9" s="6" t="s">
        <v>553</v>
      </c>
      <c r="F9" s="9">
        <v>89614.6</v>
      </c>
      <c r="G9" s="9">
        <v>55641.5</v>
      </c>
      <c r="H9" s="9">
        <v>26846</v>
      </c>
      <c r="I9" s="9">
        <v>132137.20000000001</v>
      </c>
      <c r="J9" s="9">
        <v>42612.3</v>
      </c>
      <c r="K9" s="9">
        <v>31866.9</v>
      </c>
      <c r="L9" s="9">
        <v>26365.4</v>
      </c>
      <c r="M9" s="9">
        <v>-987.2</v>
      </c>
      <c r="N9" s="9">
        <v>191528.5</v>
      </c>
      <c r="O9" s="9">
        <v>5220</v>
      </c>
      <c r="P9" s="9">
        <v>4570</v>
      </c>
      <c r="Q9" s="9">
        <v>3720.7</v>
      </c>
      <c r="R9" s="9">
        <v>14775.1</v>
      </c>
      <c r="S9" s="8"/>
      <c r="T9" s="8"/>
      <c r="U9" s="9">
        <v>39697.699999999997</v>
      </c>
      <c r="V9" s="9">
        <v>60110.9</v>
      </c>
      <c r="W9" s="9">
        <v>53616.7</v>
      </c>
      <c r="X9" s="9">
        <v>57106.2</v>
      </c>
      <c r="Y9" s="9">
        <v>58804.7</v>
      </c>
      <c r="Z9" s="9">
        <v>28744.7</v>
      </c>
      <c r="AA9" s="9">
        <v>25969.1</v>
      </c>
      <c r="AB9" s="9">
        <v>24330.9</v>
      </c>
      <c r="AC9" s="9">
        <v>29191.3</v>
      </c>
      <c r="AD9" s="9">
        <v>102260.5</v>
      </c>
      <c r="AE9" s="9">
        <v>153338.4</v>
      </c>
      <c r="AF9" s="9">
        <v>136423</v>
      </c>
      <c r="AG9" s="9">
        <v>152476.9</v>
      </c>
      <c r="AH9" s="9">
        <v>160489.60000000001</v>
      </c>
      <c r="AI9" s="9">
        <v>101318.8</v>
      </c>
      <c r="AJ9" s="9">
        <v>97418.6</v>
      </c>
      <c r="AK9" s="9">
        <v>105724.8</v>
      </c>
      <c r="AL9" s="9">
        <v>116533</v>
      </c>
      <c r="AM9" s="8"/>
      <c r="AN9" s="8"/>
      <c r="AO9" s="8"/>
      <c r="AP9" s="8"/>
      <c r="AQ9" s="8"/>
      <c r="AR9" s="8"/>
      <c r="AS9" s="8"/>
      <c r="AT9" s="8"/>
      <c r="AU9" s="8"/>
      <c r="AV9" s="9">
        <v>-346.7</v>
      </c>
      <c r="AW9" s="4" t="s">
        <v>232</v>
      </c>
      <c r="AX9" s="4" t="s">
        <v>139</v>
      </c>
      <c r="AY9" s="5" t="s">
        <v>341</v>
      </c>
    </row>
    <row r="10" spans="1:51" ht="168">
      <c r="A10" s="2" t="s">
        <v>179</v>
      </c>
      <c r="B10" s="2" t="s">
        <v>180</v>
      </c>
      <c r="C10" s="4" t="s">
        <v>52</v>
      </c>
      <c r="D10" s="5" t="s">
        <v>125</v>
      </c>
      <c r="E10" s="6" t="s">
        <v>181</v>
      </c>
      <c r="F10" s="9">
        <v>81028.7</v>
      </c>
      <c r="G10" s="9">
        <v>22486.3</v>
      </c>
      <c r="H10" s="9">
        <v>23840</v>
      </c>
      <c r="I10" s="9">
        <v>426755.9</v>
      </c>
      <c r="J10" s="9">
        <v>24022.799999999999</v>
      </c>
      <c r="K10" s="9">
        <v>8564.2000000000007</v>
      </c>
      <c r="L10" s="9">
        <v>6391.9</v>
      </c>
      <c r="M10" s="9">
        <v>-2036.5</v>
      </c>
      <c r="N10" s="9">
        <v>104291.3</v>
      </c>
      <c r="O10" s="9">
        <v>1666</v>
      </c>
      <c r="P10" s="8"/>
      <c r="Q10" s="9">
        <v>451.5</v>
      </c>
      <c r="R10" s="9">
        <v>1666</v>
      </c>
      <c r="S10" s="8"/>
      <c r="T10" s="8"/>
      <c r="U10" s="9">
        <v>25293.599999999999</v>
      </c>
      <c r="V10" s="9">
        <v>28988.3</v>
      </c>
      <c r="W10" s="9">
        <v>25100.799999999999</v>
      </c>
      <c r="X10" s="9">
        <v>30398.3</v>
      </c>
      <c r="Y10" s="9">
        <v>30151.7</v>
      </c>
      <c r="Z10" s="9">
        <v>22787.4</v>
      </c>
      <c r="AA10" s="9">
        <v>24408.1</v>
      </c>
      <c r="AB10" s="9">
        <v>29262.3</v>
      </c>
      <c r="AC10" s="9">
        <v>32959.1</v>
      </c>
      <c r="AD10" s="9">
        <v>280670.7</v>
      </c>
      <c r="AE10" s="9">
        <v>369768.6</v>
      </c>
      <c r="AF10" s="9">
        <v>422258.8</v>
      </c>
      <c r="AG10" s="9">
        <v>473868.9</v>
      </c>
      <c r="AH10" s="9">
        <v>465166.2</v>
      </c>
      <c r="AI10" s="9">
        <v>353567.8</v>
      </c>
      <c r="AJ10" s="9">
        <v>276699.2</v>
      </c>
      <c r="AK10" s="9">
        <v>347369.1</v>
      </c>
      <c r="AL10" s="9">
        <v>391243.9</v>
      </c>
      <c r="AM10" s="9">
        <v>-328</v>
      </c>
      <c r="AN10" s="9">
        <v>-328</v>
      </c>
      <c r="AO10" s="9">
        <v>-321</v>
      </c>
      <c r="AP10" s="9">
        <v>-328</v>
      </c>
      <c r="AQ10" s="9">
        <v>-334</v>
      </c>
      <c r="AR10" s="9">
        <v>-358</v>
      </c>
      <c r="AS10" s="9">
        <v>-350</v>
      </c>
      <c r="AT10" s="9">
        <v>-304</v>
      </c>
      <c r="AU10" s="9">
        <v>-294</v>
      </c>
      <c r="AV10" s="9">
        <v>-288</v>
      </c>
      <c r="AW10" s="4" t="s">
        <v>176</v>
      </c>
      <c r="AX10" s="4"/>
      <c r="AY10" s="5" t="s">
        <v>150</v>
      </c>
    </row>
    <row r="11" spans="1:51" ht="120">
      <c r="A11" s="2" t="s">
        <v>560</v>
      </c>
      <c r="B11" s="2" t="s">
        <v>561</v>
      </c>
      <c r="C11" s="4" t="s">
        <v>52</v>
      </c>
      <c r="D11" s="5" t="s">
        <v>125</v>
      </c>
      <c r="E11" s="6" t="s">
        <v>562</v>
      </c>
      <c r="F11" s="9">
        <v>71749.7</v>
      </c>
      <c r="G11" s="9">
        <v>60900.3</v>
      </c>
      <c r="H11" s="9">
        <v>12897.4</v>
      </c>
      <c r="I11" s="9">
        <v>131401.5</v>
      </c>
      <c r="J11" s="9">
        <v>31156.9</v>
      </c>
      <c r="K11" s="9">
        <v>19877.599999999999</v>
      </c>
      <c r="L11" s="9">
        <v>9137.7000000000007</v>
      </c>
      <c r="M11" s="9">
        <v>-3617</v>
      </c>
      <c r="N11" s="9">
        <v>58365.8</v>
      </c>
      <c r="O11" s="9">
        <v>40912</v>
      </c>
      <c r="P11" s="8"/>
      <c r="Q11" s="9">
        <v>1964.3</v>
      </c>
      <c r="R11" s="9">
        <v>44358</v>
      </c>
      <c r="S11" s="8"/>
      <c r="T11" s="8"/>
      <c r="U11" s="9">
        <v>16861</v>
      </c>
      <c r="V11" s="9">
        <v>24037.200000000001</v>
      </c>
      <c r="W11" s="9">
        <v>17078.3</v>
      </c>
      <c r="X11" s="9">
        <v>21083</v>
      </c>
      <c r="Y11" s="9">
        <v>34534.400000000001</v>
      </c>
      <c r="Z11" s="9">
        <v>19744.2</v>
      </c>
      <c r="AA11" s="9">
        <v>16762.7</v>
      </c>
      <c r="AB11" s="9">
        <v>18385.099999999999</v>
      </c>
      <c r="AC11" s="9">
        <v>23744.3</v>
      </c>
      <c r="AD11" s="9">
        <v>56797</v>
      </c>
      <c r="AE11" s="9">
        <v>81355.8</v>
      </c>
      <c r="AF11" s="9">
        <v>88536</v>
      </c>
      <c r="AG11" s="9">
        <v>105750</v>
      </c>
      <c r="AH11" s="9">
        <v>157833.79999999999</v>
      </c>
      <c r="AI11" s="9">
        <v>94293.4</v>
      </c>
      <c r="AJ11" s="9">
        <v>72294.2</v>
      </c>
      <c r="AK11" s="9">
        <v>88140.4</v>
      </c>
      <c r="AL11" s="9">
        <v>104943.7</v>
      </c>
      <c r="AM11" s="9">
        <v>-795</v>
      </c>
      <c r="AN11" s="9">
        <v>-841</v>
      </c>
      <c r="AO11" s="9">
        <v>-906</v>
      </c>
      <c r="AP11" s="9">
        <v>-928</v>
      </c>
      <c r="AQ11" s="9">
        <v>-1547</v>
      </c>
      <c r="AR11" s="9">
        <v>-1687</v>
      </c>
      <c r="AS11" s="9">
        <v>-1700</v>
      </c>
      <c r="AT11" s="9">
        <v>-1756</v>
      </c>
      <c r="AU11" s="9">
        <v>-1862</v>
      </c>
      <c r="AV11" s="9">
        <v>-1896</v>
      </c>
      <c r="AW11" s="4" t="s">
        <v>232</v>
      </c>
      <c r="AX11" s="4" t="s">
        <v>232</v>
      </c>
      <c r="AY11" s="5" t="s">
        <v>341</v>
      </c>
    </row>
    <row r="12" spans="1:51" ht="168">
      <c r="A12" s="2" t="s">
        <v>532</v>
      </c>
      <c r="B12" s="2" t="s">
        <v>533</v>
      </c>
      <c r="C12" s="4" t="s">
        <v>52</v>
      </c>
      <c r="D12" s="5" t="s">
        <v>125</v>
      </c>
      <c r="E12" s="6" t="s">
        <v>534</v>
      </c>
      <c r="F12" s="9">
        <v>62077.9</v>
      </c>
      <c r="G12" s="9">
        <v>7705</v>
      </c>
      <c r="H12" s="9">
        <v>8528.7999999999993</v>
      </c>
      <c r="I12" s="9">
        <v>132077.1</v>
      </c>
      <c r="J12" s="9">
        <v>19496.3</v>
      </c>
      <c r="K12" s="9">
        <v>13594.2</v>
      </c>
      <c r="L12" s="9">
        <v>10680.8</v>
      </c>
      <c r="M12" s="9">
        <v>-620</v>
      </c>
      <c r="N12" s="9">
        <v>58546.6</v>
      </c>
      <c r="O12" s="9">
        <v>12009</v>
      </c>
      <c r="P12" s="8"/>
      <c r="Q12" s="9">
        <v>856.5</v>
      </c>
      <c r="R12" s="9">
        <v>12082</v>
      </c>
      <c r="S12" s="8"/>
      <c r="T12" s="8"/>
      <c r="U12" s="9">
        <v>14825</v>
      </c>
      <c r="V12" s="9">
        <v>18648</v>
      </c>
      <c r="W12" s="9">
        <v>17802</v>
      </c>
      <c r="X12" s="9">
        <v>19193</v>
      </c>
      <c r="Y12" s="9">
        <v>18561</v>
      </c>
      <c r="Z12" s="9">
        <v>10112.9</v>
      </c>
      <c r="AA12" s="9">
        <v>12163</v>
      </c>
      <c r="AB12" s="9">
        <v>12363.3</v>
      </c>
      <c r="AC12" s="9">
        <v>14890.7</v>
      </c>
      <c r="AD12" s="9">
        <v>95977</v>
      </c>
      <c r="AE12" s="9">
        <v>119739</v>
      </c>
      <c r="AF12" s="9">
        <v>136770</v>
      </c>
      <c r="AG12" s="9">
        <v>140336</v>
      </c>
      <c r="AH12" s="9">
        <v>146515</v>
      </c>
      <c r="AI12" s="9">
        <v>77698.5</v>
      </c>
      <c r="AJ12" s="9">
        <v>83710.600000000006</v>
      </c>
      <c r="AK12" s="9">
        <v>92959.4</v>
      </c>
      <c r="AL12" s="9">
        <v>108957.8</v>
      </c>
      <c r="AM12" s="9">
        <v>-720</v>
      </c>
      <c r="AN12" s="9">
        <v>-721</v>
      </c>
      <c r="AO12" s="9">
        <v>-684</v>
      </c>
      <c r="AP12" s="9">
        <v>-677</v>
      </c>
      <c r="AQ12" s="9">
        <v>-684</v>
      </c>
      <c r="AR12" s="9">
        <v>-727</v>
      </c>
      <c r="AS12" s="9">
        <v>-749</v>
      </c>
      <c r="AT12" s="9">
        <v>-686</v>
      </c>
      <c r="AU12" s="9">
        <v>-658</v>
      </c>
      <c r="AV12" s="9">
        <v>-659</v>
      </c>
      <c r="AW12" s="4" t="s">
        <v>139</v>
      </c>
      <c r="AX12" s="4" t="s">
        <v>139</v>
      </c>
      <c r="AY12" s="5" t="s">
        <v>341</v>
      </c>
    </row>
    <row r="13" spans="1:51" ht="96">
      <c r="A13" s="2" t="s">
        <v>246</v>
      </c>
      <c r="B13" s="2" t="s">
        <v>247</v>
      </c>
      <c r="C13" s="4" t="s">
        <v>52</v>
      </c>
      <c r="D13" s="5" t="s">
        <v>125</v>
      </c>
      <c r="E13" s="6" t="s">
        <v>248</v>
      </c>
      <c r="F13" s="9">
        <v>61299.1</v>
      </c>
      <c r="G13" s="9">
        <v>25727</v>
      </c>
      <c r="H13" s="9">
        <v>14041</v>
      </c>
      <c r="I13" s="9">
        <v>69734</v>
      </c>
      <c r="J13" s="9">
        <v>23806</v>
      </c>
      <c r="K13" s="9">
        <v>14207</v>
      </c>
      <c r="L13" s="9">
        <v>5445</v>
      </c>
      <c r="M13" s="9">
        <v>-674</v>
      </c>
      <c r="N13" s="9">
        <v>42970</v>
      </c>
      <c r="O13" s="9">
        <v>2558</v>
      </c>
      <c r="P13" s="8"/>
      <c r="Q13" s="9">
        <v>713</v>
      </c>
      <c r="R13" s="9">
        <v>2558</v>
      </c>
      <c r="S13" s="8"/>
      <c r="T13" s="8"/>
      <c r="U13" s="9">
        <v>30392.2</v>
      </c>
      <c r="V13" s="9">
        <v>38837.599999999999</v>
      </c>
      <c r="W13" s="9">
        <v>44822.400000000001</v>
      </c>
      <c r="X13" s="9">
        <v>36082</v>
      </c>
      <c r="Y13" s="9">
        <v>32961.1</v>
      </c>
      <c r="Z13" s="9">
        <v>20362.8</v>
      </c>
      <c r="AA13" s="9">
        <v>13127</v>
      </c>
      <c r="AB13" s="9">
        <v>19173</v>
      </c>
      <c r="AC13" s="9">
        <v>25449</v>
      </c>
      <c r="AD13" s="9">
        <v>85695</v>
      </c>
      <c r="AE13" s="9">
        <v>105157.4</v>
      </c>
      <c r="AF13" s="9">
        <v>125488.4</v>
      </c>
      <c r="AG13" s="9">
        <v>104405</v>
      </c>
      <c r="AH13" s="9">
        <v>94354.6</v>
      </c>
      <c r="AI13" s="9">
        <v>62317.5</v>
      </c>
      <c r="AJ13" s="9">
        <v>45803</v>
      </c>
      <c r="AK13" s="9">
        <v>56557</v>
      </c>
      <c r="AL13" s="9">
        <v>73943</v>
      </c>
      <c r="AM13" s="9">
        <v>-381</v>
      </c>
      <c r="AN13" s="9">
        <v>-352</v>
      </c>
      <c r="AO13" s="9">
        <v>-343</v>
      </c>
      <c r="AP13" s="9">
        <v>-303</v>
      </c>
      <c r="AQ13" s="9">
        <v>-298</v>
      </c>
      <c r="AR13" s="9">
        <v>-306</v>
      </c>
      <c r="AS13" s="9">
        <v>-324</v>
      </c>
      <c r="AT13" s="9">
        <v>-320</v>
      </c>
      <c r="AU13" s="9">
        <v>-310</v>
      </c>
      <c r="AV13" s="9">
        <v>-303</v>
      </c>
      <c r="AW13" s="4" t="s">
        <v>93</v>
      </c>
      <c r="AX13" s="4" t="s">
        <v>93</v>
      </c>
      <c r="AY13" s="5" t="s">
        <v>249</v>
      </c>
    </row>
    <row r="14" spans="1:51" ht="156">
      <c r="A14" s="2" t="s">
        <v>243</v>
      </c>
      <c r="B14" s="2" t="s">
        <v>244</v>
      </c>
      <c r="C14" s="4" t="s">
        <v>52</v>
      </c>
      <c r="D14" s="5" t="s">
        <v>125</v>
      </c>
      <c r="E14" s="6" t="s">
        <v>245</v>
      </c>
      <c r="F14" s="9">
        <v>54855.3</v>
      </c>
      <c r="G14" s="9">
        <v>29614.2</v>
      </c>
      <c r="H14" s="9">
        <v>12229.9</v>
      </c>
      <c r="I14" s="9">
        <v>80963.899999999994</v>
      </c>
      <c r="J14" s="9">
        <v>17913</v>
      </c>
      <c r="K14" s="9">
        <v>8664.2999999999993</v>
      </c>
      <c r="L14" s="9">
        <v>2658.4</v>
      </c>
      <c r="M14" s="9">
        <v>-41.4</v>
      </c>
      <c r="N14" s="9">
        <v>58410.8</v>
      </c>
      <c r="O14" s="9">
        <v>3540</v>
      </c>
      <c r="P14" s="8"/>
      <c r="Q14" s="8"/>
      <c r="R14" s="9">
        <v>3540</v>
      </c>
      <c r="S14" s="9">
        <v>41</v>
      </c>
      <c r="T14" s="8"/>
      <c r="U14" s="9">
        <v>33878.1</v>
      </c>
      <c r="V14" s="9">
        <v>33447.199999999997</v>
      </c>
      <c r="W14" s="9">
        <v>36479.800000000003</v>
      </c>
      <c r="X14" s="9">
        <v>28291.3</v>
      </c>
      <c r="Y14" s="9">
        <v>25592.2</v>
      </c>
      <c r="Z14" s="9">
        <v>13249.3</v>
      </c>
      <c r="AA14" s="9">
        <v>8670.7999999999993</v>
      </c>
      <c r="AB14" s="9">
        <v>15271.2</v>
      </c>
      <c r="AC14" s="9">
        <v>19575.900000000001</v>
      </c>
      <c r="AD14" s="9">
        <v>127055.2</v>
      </c>
      <c r="AE14" s="9">
        <v>143224.6</v>
      </c>
      <c r="AF14" s="9">
        <v>160824.5</v>
      </c>
      <c r="AG14" s="9">
        <v>163842.5</v>
      </c>
      <c r="AH14" s="9">
        <v>137301.70000000001</v>
      </c>
      <c r="AI14" s="9">
        <v>75176.600000000006</v>
      </c>
      <c r="AJ14" s="9">
        <v>61720.9</v>
      </c>
      <c r="AK14" s="9">
        <v>77893.899999999994</v>
      </c>
      <c r="AL14" s="9">
        <v>86449.4</v>
      </c>
      <c r="AM14" s="9">
        <v>-368</v>
      </c>
      <c r="AN14" s="9">
        <v>-364</v>
      </c>
      <c r="AO14" s="9">
        <v>-309</v>
      </c>
      <c r="AP14" s="9">
        <v>-323</v>
      </c>
      <c r="AQ14" s="9">
        <v>-304</v>
      </c>
      <c r="AR14" s="9">
        <v>-303</v>
      </c>
      <c r="AS14" s="9">
        <v>-331</v>
      </c>
      <c r="AT14" s="9">
        <v>-321</v>
      </c>
      <c r="AU14" s="9">
        <v>-311</v>
      </c>
      <c r="AV14" s="9">
        <v>-323</v>
      </c>
      <c r="AW14" s="4" t="s">
        <v>116</v>
      </c>
      <c r="AX14" s="4" t="s">
        <v>116</v>
      </c>
      <c r="AY14" s="5" t="s">
        <v>196</v>
      </c>
    </row>
    <row r="15" spans="1:51" ht="156">
      <c r="A15" s="2" t="s">
        <v>666</v>
      </c>
      <c r="B15" s="2" t="s">
        <v>667</v>
      </c>
      <c r="C15" s="4" t="s">
        <v>52</v>
      </c>
      <c r="D15" s="5" t="s">
        <v>125</v>
      </c>
      <c r="E15" s="6" t="s">
        <v>668</v>
      </c>
      <c r="F15" s="9">
        <v>46307.6</v>
      </c>
      <c r="G15" s="9">
        <v>12714.9</v>
      </c>
      <c r="H15" s="9">
        <v>1578</v>
      </c>
      <c r="I15" s="9">
        <v>28958.2</v>
      </c>
      <c r="J15" s="9">
        <v>9940.7999999999993</v>
      </c>
      <c r="K15" s="9">
        <v>5295.2</v>
      </c>
      <c r="L15" s="9">
        <v>3742.1</v>
      </c>
      <c r="M15" s="9">
        <v>-1143.5999999999999</v>
      </c>
      <c r="N15" s="9">
        <v>32249</v>
      </c>
      <c r="O15" s="9">
        <v>4102</v>
      </c>
      <c r="P15" s="9">
        <v>2325</v>
      </c>
      <c r="Q15" s="9">
        <v>271.5</v>
      </c>
      <c r="R15" s="9">
        <v>4684</v>
      </c>
      <c r="S15" s="8"/>
      <c r="T15" s="8"/>
      <c r="U15" s="9">
        <v>6849.4</v>
      </c>
      <c r="V15" s="9">
        <v>10484.200000000001</v>
      </c>
      <c r="W15" s="9">
        <v>11238.2</v>
      </c>
      <c r="X15" s="9">
        <v>11645.2</v>
      </c>
      <c r="Y15" s="9">
        <v>11592</v>
      </c>
      <c r="Z15" s="9">
        <v>6305.7</v>
      </c>
      <c r="AA15" s="9">
        <v>3787.3</v>
      </c>
      <c r="AB15" s="9">
        <v>7813.5</v>
      </c>
      <c r="AC15" s="9">
        <v>10581.3</v>
      </c>
      <c r="AD15" s="9">
        <v>29299.8</v>
      </c>
      <c r="AE15" s="9">
        <v>36017.5</v>
      </c>
      <c r="AF15" s="9">
        <v>39203.9</v>
      </c>
      <c r="AG15" s="9">
        <v>38080.199999999997</v>
      </c>
      <c r="AH15" s="9">
        <v>36475.5</v>
      </c>
      <c r="AI15" s="9">
        <v>23595.3</v>
      </c>
      <c r="AJ15" s="9">
        <v>19402.2</v>
      </c>
      <c r="AK15" s="9">
        <v>24659</v>
      </c>
      <c r="AL15" s="9">
        <v>30209.8</v>
      </c>
      <c r="AM15" s="8"/>
      <c r="AN15" s="8"/>
      <c r="AO15" s="8"/>
      <c r="AP15" s="8"/>
      <c r="AQ15" s="9">
        <v>-172</v>
      </c>
      <c r="AR15" s="8"/>
      <c r="AS15" s="8"/>
      <c r="AT15" s="8"/>
      <c r="AU15" s="8"/>
      <c r="AV15" s="9">
        <v>-271</v>
      </c>
      <c r="AW15" s="4" t="s">
        <v>116</v>
      </c>
      <c r="AX15" s="4" t="s">
        <v>116</v>
      </c>
      <c r="AY15" s="5" t="s">
        <v>140</v>
      </c>
    </row>
    <row r="16" spans="1:51" ht="262">
      <c r="A16" s="2" t="s">
        <v>548</v>
      </c>
      <c r="B16" s="2" t="s">
        <v>549</v>
      </c>
      <c r="C16" s="4" t="s">
        <v>52</v>
      </c>
      <c r="D16" s="5" t="s">
        <v>125</v>
      </c>
      <c r="E16" s="6" t="s">
        <v>550</v>
      </c>
      <c r="F16" s="9">
        <v>42826.2</v>
      </c>
      <c r="G16" s="9">
        <v>16817.8</v>
      </c>
      <c r="H16" s="9">
        <v>11486.4</v>
      </c>
      <c r="I16" s="9">
        <v>76441</v>
      </c>
      <c r="J16" s="9">
        <v>10158.1</v>
      </c>
      <c r="K16" s="9">
        <v>6050.2</v>
      </c>
      <c r="L16" s="9">
        <v>3425.7</v>
      </c>
      <c r="M16" s="9">
        <v>-892.2</v>
      </c>
      <c r="N16" s="9">
        <v>27071.4</v>
      </c>
      <c r="O16" s="8"/>
      <c r="P16" s="8"/>
      <c r="Q16" s="8"/>
      <c r="R16" s="8"/>
      <c r="S16" s="8"/>
      <c r="T16" s="8"/>
      <c r="U16" s="9">
        <v>5315.9</v>
      </c>
      <c r="V16" s="9">
        <v>6424.2</v>
      </c>
      <c r="W16" s="9">
        <v>7179.5</v>
      </c>
      <c r="X16" s="9">
        <v>7252.9</v>
      </c>
      <c r="Y16" s="9">
        <v>8746.7999999999993</v>
      </c>
      <c r="Z16" s="9">
        <v>8699.2999999999993</v>
      </c>
      <c r="AA16" s="9">
        <v>8195.1</v>
      </c>
      <c r="AB16" s="9">
        <v>9276</v>
      </c>
      <c r="AC16" s="9">
        <v>10903.8</v>
      </c>
      <c r="AD16" s="9">
        <v>56762.9</v>
      </c>
      <c r="AE16" s="9">
        <v>69655</v>
      </c>
      <c r="AF16" s="9">
        <v>82906.899999999994</v>
      </c>
      <c r="AG16" s="9">
        <v>89584.5</v>
      </c>
      <c r="AH16" s="9">
        <v>86820.6</v>
      </c>
      <c r="AI16" s="9">
        <v>68368.7</v>
      </c>
      <c r="AJ16" s="9">
        <v>50674.6</v>
      </c>
      <c r="AK16" s="9">
        <v>55999.199999999997</v>
      </c>
      <c r="AL16" s="9">
        <v>64111.8</v>
      </c>
      <c r="AM16" s="8"/>
      <c r="AN16" s="9">
        <v>-27.1</v>
      </c>
      <c r="AO16" s="8"/>
      <c r="AP16" s="8"/>
      <c r="AQ16" s="8"/>
      <c r="AR16" s="8"/>
      <c r="AS16" s="8"/>
      <c r="AT16" s="8"/>
      <c r="AU16" s="8"/>
      <c r="AV16" s="8"/>
      <c r="AW16" s="4" t="s">
        <v>118</v>
      </c>
      <c r="AX16" s="4" t="s">
        <v>116</v>
      </c>
      <c r="AY16" s="5" t="s">
        <v>256</v>
      </c>
    </row>
    <row r="17" spans="1:51" ht="144">
      <c r="A17" s="2" t="s">
        <v>416</v>
      </c>
      <c r="B17" s="2" t="s">
        <v>417</v>
      </c>
      <c r="C17" s="4" t="s">
        <v>52</v>
      </c>
      <c r="D17" s="5" t="s">
        <v>125</v>
      </c>
      <c r="E17" s="6" t="s">
        <v>418</v>
      </c>
      <c r="F17" s="9">
        <v>36995.699999999997</v>
      </c>
      <c r="G17" s="9">
        <v>10317</v>
      </c>
      <c r="H17" s="9">
        <v>1751</v>
      </c>
      <c r="I17" s="9">
        <v>18402</v>
      </c>
      <c r="J17" s="9">
        <v>8835</v>
      </c>
      <c r="K17" s="9">
        <v>4306</v>
      </c>
      <c r="L17" s="9">
        <v>3841</v>
      </c>
      <c r="M17" s="9">
        <v>-399</v>
      </c>
      <c r="N17" s="9">
        <v>21330</v>
      </c>
      <c r="O17" s="9">
        <v>1583</v>
      </c>
      <c r="P17" s="8"/>
      <c r="Q17" s="9">
        <v>240</v>
      </c>
      <c r="R17" s="9">
        <v>1583</v>
      </c>
      <c r="S17" s="8"/>
      <c r="T17" s="8"/>
      <c r="U17" s="9">
        <v>9737</v>
      </c>
      <c r="V17" s="9">
        <v>12432</v>
      </c>
      <c r="W17" s="9">
        <v>13968</v>
      </c>
      <c r="X17" s="9">
        <v>13468</v>
      </c>
      <c r="Y17" s="9">
        <v>10462</v>
      </c>
      <c r="Z17" s="9">
        <v>11206</v>
      </c>
      <c r="AA17" s="9">
        <v>3730</v>
      </c>
      <c r="AB17" s="9">
        <v>3674</v>
      </c>
      <c r="AC17" s="9">
        <v>6830</v>
      </c>
      <c r="AD17" s="9">
        <v>17273</v>
      </c>
      <c r="AE17" s="9">
        <v>21725</v>
      </c>
      <c r="AF17" s="9">
        <v>24076</v>
      </c>
      <c r="AG17" s="9">
        <v>23970</v>
      </c>
      <c r="AH17" s="9">
        <v>18437</v>
      </c>
      <c r="AI17" s="9">
        <v>15769</v>
      </c>
      <c r="AJ17" s="9">
        <v>10576</v>
      </c>
      <c r="AK17" s="9">
        <v>11453</v>
      </c>
      <c r="AL17" s="9">
        <v>14337</v>
      </c>
      <c r="AM17" s="9">
        <v>-146</v>
      </c>
      <c r="AN17" s="9">
        <v>-163</v>
      </c>
      <c r="AO17" s="9">
        <v>-164</v>
      </c>
      <c r="AP17" s="9">
        <v>-139</v>
      </c>
      <c r="AQ17" s="9">
        <v>-139</v>
      </c>
      <c r="AR17" s="9">
        <v>-141</v>
      </c>
      <c r="AS17" s="9">
        <v>-159</v>
      </c>
      <c r="AT17" s="9">
        <v>-143</v>
      </c>
      <c r="AU17" s="9">
        <v>-139</v>
      </c>
      <c r="AV17" s="9">
        <v>-153</v>
      </c>
      <c r="AW17" s="4" t="s">
        <v>139</v>
      </c>
      <c r="AX17" s="4" t="s">
        <v>139</v>
      </c>
      <c r="AY17" s="5" t="s">
        <v>68</v>
      </c>
    </row>
    <row r="18" spans="1:51" ht="96">
      <c r="A18" s="2" t="s">
        <v>229</v>
      </c>
      <c r="B18" s="2" t="s">
        <v>230</v>
      </c>
      <c r="C18" s="4" t="s">
        <v>52</v>
      </c>
      <c r="D18" s="5" t="s">
        <v>125</v>
      </c>
      <c r="E18" s="6" t="s">
        <v>231</v>
      </c>
      <c r="F18" s="9">
        <v>36994.699999999997</v>
      </c>
      <c r="G18" s="9">
        <v>11720.6</v>
      </c>
      <c r="H18" s="9">
        <v>3310.7</v>
      </c>
      <c r="I18" s="9">
        <v>20521.599999999999</v>
      </c>
      <c r="J18" s="9">
        <v>8848.9</v>
      </c>
      <c r="K18" s="9">
        <v>6605.1</v>
      </c>
      <c r="L18" s="9">
        <v>3368.9</v>
      </c>
      <c r="M18" s="9">
        <v>-576.1</v>
      </c>
      <c r="N18" s="9">
        <v>16978.599999999999</v>
      </c>
      <c r="O18" s="9">
        <v>1127</v>
      </c>
      <c r="P18" s="8"/>
      <c r="Q18" s="9">
        <v>260.60000000000002</v>
      </c>
      <c r="R18" s="9">
        <v>1200</v>
      </c>
      <c r="S18" s="8"/>
      <c r="T18" s="8"/>
      <c r="U18" s="9">
        <v>8470.9</v>
      </c>
      <c r="V18" s="9">
        <v>14174.7</v>
      </c>
      <c r="W18" s="9">
        <v>16760</v>
      </c>
      <c r="X18" s="9">
        <v>14435.2</v>
      </c>
      <c r="Y18" s="9">
        <v>12735.2</v>
      </c>
      <c r="Z18" s="9">
        <v>5382</v>
      </c>
      <c r="AA18" s="9">
        <v>5277.3</v>
      </c>
      <c r="AB18" s="9">
        <v>7232.4</v>
      </c>
      <c r="AC18" s="9">
        <v>9897.7999999999993</v>
      </c>
      <c r="AD18" s="9">
        <v>21822</v>
      </c>
      <c r="AE18" s="9">
        <v>30498.2</v>
      </c>
      <c r="AF18" s="9">
        <v>38884.400000000001</v>
      </c>
      <c r="AG18" s="9">
        <v>36812.199999999997</v>
      </c>
      <c r="AH18" s="9">
        <v>34502.300000000003</v>
      </c>
      <c r="AI18" s="9">
        <v>17355.8</v>
      </c>
      <c r="AJ18" s="9">
        <v>16473.2</v>
      </c>
      <c r="AK18" s="9">
        <v>18358.5</v>
      </c>
      <c r="AL18" s="9">
        <v>22147.8</v>
      </c>
      <c r="AM18" s="9">
        <v>-131.9</v>
      </c>
      <c r="AN18" s="9">
        <v>-159.80000000000001</v>
      </c>
      <c r="AO18" s="9">
        <v>-190.5</v>
      </c>
      <c r="AP18" s="9">
        <v>-199.2</v>
      </c>
      <c r="AQ18" s="9">
        <v>-205.7</v>
      </c>
      <c r="AR18" s="9">
        <v>-197</v>
      </c>
      <c r="AS18" s="9">
        <v>-202</v>
      </c>
      <c r="AT18" s="9">
        <v>-189</v>
      </c>
      <c r="AU18" s="9">
        <v>-188</v>
      </c>
      <c r="AV18" s="9">
        <v>-191</v>
      </c>
      <c r="AW18" s="4" t="s">
        <v>232</v>
      </c>
      <c r="AX18" s="4" t="s">
        <v>232</v>
      </c>
      <c r="AY18" s="5" t="s">
        <v>233</v>
      </c>
    </row>
    <row r="19" spans="1:51" ht="108">
      <c r="A19" s="2" t="s">
        <v>554</v>
      </c>
      <c r="B19" s="2" t="s">
        <v>555</v>
      </c>
      <c r="C19" s="4" t="s">
        <v>52</v>
      </c>
      <c r="D19" s="5" t="s">
        <v>125</v>
      </c>
      <c r="E19" s="6" t="s">
        <v>556</v>
      </c>
      <c r="F19" s="9">
        <v>30536.5</v>
      </c>
      <c r="G19" s="9">
        <v>11534</v>
      </c>
      <c r="H19" s="9">
        <v>4981.2</v>
      </c>
      <c r="I19" s="9">
        <v>39283.4</v>
      </c>
      <c r="J19" s="9">
        <v>10422.200000000001</v>
      </c>
      <c r="K19" s="9">
        <v>7605.6</v>
      </c>
      <c r="L19" s="9">
        <v>6745.9</v>
      </c>
      <c r="M19" s="9">
        <v>-382.7</v>
      </c>
      <c r="N19" s="9">
        <v>26499.7</v>
      </c>
      <c r="O19" s="9">
        <v>6402</v>
      </c>
      <c r="P19" s="9">
        <v>9469</v>
      </c>
      <c r="Q19" s="9">
        <v>688.4</v>
      </c>
      <c r="R19" s="9">
        <v>6402</v>
      </c>
      <c r="S19" s="8"/>
      <c r="T19" s="8"/>
      <c r="U19" s="9">
        <v>5634</v>
      </c>
      <c r="V19" s="9">
        <v>8017.6</v>
      </c>
      <c r="W19" s="9">
        <v>8499.4</v>
      </c>
      <c r="X19" s="9">
        <v>8638.1</v>
      </c>
      <c r="Y19" s="9">
        <v>9370</v>
      </c>
      <c r="Z19" s="9">
        <v>5605.4</v>
      </c>
      <c r="AA19" s="9">
        <v>4827</v>
      </c>
      <c r="AB19" s="9">
        <v>6779.3</v>
      </c>
      <c r="AC19" s="9">
        <v>8459.1</v>
      </c>
      <c r="AD19" s="9">
        <v>28305</v>
      </c>
      <c r="AE19" s="9">
        <v>34157.699999999997</v>
      </c>
      <c r="AF19" s="9">
        <v>34603.300000000003</v>
      </c>
      <c r="AG19" s="9">
        <v>37875.5</v>
      </c>
      <c r="AH19" s="9">
        <v>40196.400000000001</v>
      </c>
      <c r="AI19" s="9">
        <v>25825.9</v>
      </c>
      <c r="AJ19" s="9">
        <v>22765.5</v>
      </c>
      <c r="AK19" s="9">
        <v>28724.6</v>
      </c>
      <c r="AL19" s="9">
        <v>32206.2</v>
      </c>
      <c r="AM19" s="9">
        <v>-350</v>
      </c>
      <c r="AN19" s="9">
        <v>-370</v>
      </c>
      <c r="AO19" s="9">
        <v>-360</v>
      </c>
      <c r="AP19" s="9">
        <v>-365</v>
      </c>
      <c r="AQ19" s="9">
        <v>-367</v>
      </c>
      <c r="AR19" s="9">
        <v>-384</v>
      </c>
      <c r="AS19" s="9">
        <v>-407</v>
      </c>
      <c r="AT19" s="9">
        <v>-438</v>
      </c>
      <c r="AU19" s="9">
        <v>-456</v>
      </c>
      <c r="AV19" s="9">
        <v>-459</v>
      </c>
      <c r="AW19" s="4" t="s">
        <v>232</v>
      </c>
      <c r="AX19" s="4" t="s">
        <v>232</v>
      </c>
      <c r="AY19" s="5" t="s">
        <v>341</v>
      </c>
    </row>
    <row r="20" spans="1:51" ht="204">
      <c r="A20" s="2" t="s">
        <v>577</v>
      </c>
      <c r="B20" s="2" t="s">
        <v>578</v>
      </c>
      <c r="C20" s="4" t="s">
        <v>52</v>
      </c>
      <c r="D20" s="5" t="s">
        <v>125</v>
      </c>
      <c r="E20" s="6" t="s">
        <v>579</v>
      </c>
      <c r="F20" s="9">
        <v>25250.1</v>
      </c>
      <c r="G20" s="9">
        <v>17523.5</v>
      </c>
      <c r="H20" s="9">
        <v>7013</v>
      </c>
      <c r="I20" s="9">
        <v>51222.1</v>
      </c>
      <c r="J20" s="9">
        <v>5515.5</v>
      </c>
      <c r="K20" s="9">
        <v>3137.2</v>
      </c>
      <c r="L20" s="9">
        <v>2193.9</v>
      </c>
      <c r="M20" s="9">
        <v>-543.9</v>
      </c>
      <c r="N20" s="9">
        <v>35067.599999999999</v>
      </c>
      <c r="O20" s="9">
        <v>638</v>
      </c>
      <c r="P20" s="8"/>
      <c r="Q20" s="9">
        <v>261</v>
      </c>
      <c r="R20" s="8"/>
      <c r="S20" s="8"/>
      <c r="T20" s="8"/>
      <c r="U20" s="9">
        <v>10128.299999999999</v>
      </c>
      <c r="V20" s="9">
        <v>9730.7000000000007</v>
      </c>
      <c r="W20" s="9">
        <v>6984.9</v>
      </c>
      <c r="X20" s="9">
        <v>5110.2</v>
      </c>
      <c r="Y20" s="9">
        <v>3351.4</v>
      </c>
      <c r="Z20" s="9">
        <v>2430.5</v>
      </c>
      <c r="AA20" s="9">
        <v>2783.1</v>
      </c>
      <c r="AB20" s="9">
        <v>5636.1</v>
      </c>
      <c r="AC20" s="9">
        <v>6303.8</v>
      </c>
      <c r="AD20" s="9">
        <v>55311.6</v>
      </c>
      <c r="AE20" s="9">
        <v>67931.8</v>
      </c>
      <c r="AF20" s="9">
        <v>68781.100000000006</v>
      </c>
      <c r="AG20" s="9">
        <v>60665.599999999999</v>
      </c>
      <c r="AH20" s="9">
        <v>56225.599999999999</v>
      </c>
      <c r="AI20" s="9">
        <v>40295.199999999997</v>
      </c>
      <c r="AJ20" s="9">
        <v>32397.1</v>
      </c>
      <c r="AK20" s="9">
        <v>37631.5</v>
      </c>
      <c r="AL20" s="9">
        <v>44979.6</v>
      </c>
      <c r="AM20" s="9">
        <v>-159.80000000000001</v>
      </c>
      <c r="AN20" s="9">
        <v>-160</v>
      </c>
      <c r="AO20" s="9">
        <v>-140</v>
      </c>
      <c r="AP20" s="9">
        <v>-52</v>
      </c>
      <c r="AQ20" s="9">
        <v>-51</v>
      </c>
      <c r="AR20" s="9">
        <v>-49</v>
      </c>
      <c r="AS20" s="9">
        <v>-75</v>
      </c>
      <c r="AT20" s="8"/>
      <c r="AU20" s="8"/>
      <c r="AV20" s="8"/>
      <c r="AW20" s="4" t="s">
        <v>139</v>
      </c>
      <c r="AX20" s="4" t="s">
        <v>139</v>
      </c>
      <c r="AY20" s="5" t="s">
        <v>78</v>
      </c>
    </row>
    <row r="21" spans="1:51" ht="156">
      <c r="A21" s="2" t="s">
        <v>420</v>
      </c>
      <c r="B21" s="2" t="s">
        <v>421</v>
      </c>
      <c r="C21" s="4" t="s">
        <v>52</v>
      </c>
      <c r="D21" s="5" t="s">
        <v>125</v>
      </c>
      <c r="E21" s="6" t="s">
        <v>422</v>
      </c>
      <c r="F21" s="9">
        <v>25088.7</v>
      </c>
      <c r="G21" s="9">
        <v>15550.6</v>
      </c>
      <c r="H21" s="9">
        <v>2208.8000000000002</v>
      </c>
      <c r="I21" s="9">
        <v>61013.1</v>
      </c>
      <c r="J21" s="9">
        <v>11311.9</v>
      </c>
      <c r="K21" s="9">
        <v>6869.1</v>
      </c>
      <c r="L21" s="9">
        <v>4193.2</v>
      </c>
      <c r="M21" s="9">
        <v>-489.9</v>
      </c>
      <c r="N21" s="9">
        <v>31484.6</v>
      </c>
      <c r="O21" s="9">
        <v>3742.4</v>
      </c>
      <c r="P21" s="8"/>
      <c r="Q21" s="9">
        <v>431.5</v>
      </c>
      <c r="R21" s="9">
        <v>3742.4</v>
      </c>
      <c r="S21" s="8"/>
      <c r="T21" s="8"/>
      <c r="U21" s="8"/>
      <c r="V21" s="8"/>
      <c r="W21" s="8"/>
      <c r="X21" s="8"/>
      <c r="Y21" s="9">
        <v>1844.7</v>
      </c>
      <c r="Z21" s="9">
        <v>3872.4</v>
      </c>
      <c r="AA21" s="9">
        <v>9716.4</v>
      </c>
      <c r="AB21" s="9">
        <v>11227.3</v>
      </c>
      <c r="AC21" s="9">
        <v>6626.3</v>
      </c>
      <c r="AD21" s="8"/>
      <c r="AE21" s="8"/>
      <c r="AF21" s="8"/>
      <c r="AG21" s="8"/>
      <c r="AH21" s="9">
        <v>3861.6</v>
      </c>
      <c r="AI21" s="9">
        <v>10056.4</v>
      </c>
      <c r="AJ21" s="9">
        <v>24387</v>
      </c>
      <c r="AK21" s="9">
        <v>28936.1</v>
      </c>
      <c r="AL21" s="9">
        <v>18721.099999999999</v>
      </c>
      <c r="AM21" s="9">
        <v>-236.3</v>
      </c>
      <c r="AN21" s="9">
        <v>-243.5</v>
      </c>
      <c r="AO21" s="9">
        <v>-235.5</v>
      </c>
      <c r="AP21" s="9">
        <v>-215.8</v>
      </c>
      <c r="AQ21" s="9">
        <v>-223.2</v>
      </c>
      <c r="AR21" s="9">
        <v>-224.8</v>
      </c>
      <c r="AS21" s="9">
        <v>-224.2</v>
      </c>
      <c r="AT21" s="9">
        <v>-242.1</v>
      </c>
      <c r="AU21" s="9">
        <v>-248.6</v>
      </c>
      <c r="AV21" s="9">
        <v>-244.9</v>
      </c>
      <c r="AW21" s="4" t="s">
        <v>232</v>
      </c>
      <c r="AX21" s="4" t="s">
        <v>232</v>
      </c>
      <c r="AY21" s="5" t="s">
        <v>423</v>
      </c>
    </row>
    <row r="22" spans="1:51" ht="240">
      <c r="A22" s="2" t="s">
        <v>669</v>
      </c>
      <c r="B22" s="2" t="s">
        <v>670</v>
      </c>
      <c r="C22" s="4" t="s">
        <v>52</v>
      </c>
      <c r="D22" s="5" t="s">
        <v>125</v>
      </c>
      <c r="E22" s="6" t="s">
        <v>671</v>
      </c>
      <c r="F22" s="9">
        <v>23958.400000000001</v>
      </c>
      <c r="G22" s="11">
        <v>0</v>
      </c>
      <c r="H22" s="9">
        <v>19264.3</v>
      </c>
      <c r="I22" s="9">
        <v>25769.5</v>
      </c>
      <c r="J22" s="9">
        <v>8091.8</v>
      </c>
      <c r="K22" s="9">
        <v>6526.1</v>
      </c>
      <c r="L22" s="9">
        <v>7056.6</v>
      </c>
      <c r="M22" s="9">
        <v>-300.7</v>
      </c>
      <c r="N22" s="9">
        <v>63256.1</v>
      </c>
      <c r="O22" s="8"/>
      <c r="P22" s="8"/>
      <c r="Q22" s="8"/>
      <c r="R22" s="8"/>
      <c r="S22" s="8"/>
      <c r="T22" s="8"/>
      <c r="U22" s="9">
        <v>7972.9</v>
      </c>
      <c r="V22" s="11">
        <v>0</v>
      </c>
      <c r="W22" s="11">
        <v>0</v>
      </c>
      <c r="X22" s="9">
        <v>8387.7999999999993</v>
      </c>
      <c r="Y22" s="9">
        <v>8571</v>
      </c>
      <c r="Z22" s="9">
        <v>5230.1000000000004</v>
      </c>
      <c r="AA22" s="9">
        <v>4711.3999999999996</v>
      </c>
      <c r="AB22" s="9">
        <v>5532</v>
      </c>
      <c r="AC22" s="9">
        <v>6602.9</v>
      </c>
      <c r="AD22" s="9">
        <v>19520.8</v>
      </c>
      <c r="AE22" s="9">
        <v>16706.400000000001</v>
      </c>
      <c r="AF22" s="9">
        <v>19553</v>
      </c>
      <c r="AG22" s="9">
        <v>24806.6</v>
      </c>
      <c r="AH22" s="9">
        <v>26489.4</v>
      </c>
      <c r="AI22" s="9">
        <v>17024.599999999999</v>
      </c>
      <c r="AJ22" s="9">
        <v>14631.6</v>
      </c>
      <c r="AK22" s="9">
        <v>18063.8</v>
      </c>
      <c r="AL22" s="9">
        <v>21335.5</v>
      </c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4"/>
      <c r="AX22" s="4"/>
      <c r="AY22" s="5" t="s">
        <v>341</v>
      </c>
    </row>
    <row r="23" spans="1:51" ht="120">
      <c r="A23" s="2" t="s">
        <v>432</v>
      </c>
      <c r="B23" s="2" t="s">
        <v>433</v>
      </c>
      <c r="C23" s="4" t="s">
        <v>52</v>
      </c>
      <c r="D23" s="5" t="s">
        <v>125</v>
      </c>
      <c r="E23" s="6" t="s">
        <v>434</v>
      </c>
      <c r="F23" s="9">
        <v>19095.5</v>
      </c>
      <c r="G23" s="9">
        <v>6916.6</v>
      </c>
      <c r="H23" s="9">
        <v>5878.3</v>
      </c>
      <c r="I23" s="9">
        <v>26198.9</v>
      </c>
      <c r="J23" s="9">
        <v>6594.7</v>
      </c>
      <c r="K23" s="9">
        <v>4276.5</v>
      </c>
      <c r="L23" s="9">
        <v>2187.3000000000002</v>
      </c>
      <c r="M23" s="9">
        <v>-328.2</v>
      </c>
      <c r="N23" s="9">
        <v>13630.6</v>
      </c>
      <c r="O23" s="9">
        <v>641.6</v>
      </c>
      <c r="P23" s="9">
        <v>887</v>
      </c>
      <c r="Q23" s="9">
        <v>156</v>
      </c>
      <c r="R23" s="9">
        <v>628.29999999999995</v>
      </c>
      <c r="S23" s="8"/>
      <c r="T23" s="8"/>
      <c r="U23" s="9">
        <v>4942.2</v>
      </c>
      <c r="V23" s="9">
        <v>6430.9</v>
      </c>
      <c r="W23" s="9">
        <v>6354.6</v>
      </c>
      <c r="X23" s="9">
        <v>7237.8</v>
      </c>
      <c r="Y23" s="9">
        <v>5276.5</v>
      </c>
      <c r="Z23" s="9">
        <v>3162.9</v>
      </c>
      <c r="AA23" s="9">
        <v>7531.1</v>
      </c>
      <c r="AB23" s="9">
        <v>3606</v>
      </c>
      <c r="AC23" s="9">
        <v>6655</v>
      </c>
      <c r="AD23" s="9">
        <v>29185.9</v>
      </c>
      <c r="AE23" s="9">
        <v>42139</v>
      </c>
      <c r="AF23" s="9">
        <v>52156.3</v>
      </c>
      <c r="AG23" s="9">
        <v>58783.4</v>
      </c>
      <c r="AH23" s="9">
        <v>48717.3</v>
      </c>
      <c r="AI23" s="9">
        <v>28087.1</v>
      </c>
      <c r="AJ23" s="9">
        <v>21239.8</v>
      </c>
      <c r="AK23" s="9">
        <v>24492.400000000001</v>
      </c>
      <c r="AL23" s="9">
        <v>24627.599999999999</v>
      </c>
      <c r="AM23" s="9">
        <v>-62.6</v>
      </c>
      <c r="AN23" s="9">
        <v>-63.4</v>
      </c>
      <c r="AO23" s="9">
        <v>-52.2</v>
      </c>
      <c r="AP23" s="9">
        <v>-59.2</v>
      </c>
      <c r="AQ23" s="9">
        <v>-54.9</v>
      </c>
      <c r="AR23" s="9">
        <v>-57.8</v>
      </c>
      <c r="AS23" s="9">
        <v>-55.4</v>
      </c>
      <c r="AT23" s="9">
        <v>-57.9</v>
      </c>
      <c r="AU23" s="9">
        <v>-64.8</v>
      </c>
      <c r="AV23" s="9">
        <v>-65.599999999999994</v>
      </c>
      <c r="AW23" s="4"/>
      <c r="AX23" s="4"/>
      <c r="AY23" s="5" t="s">
        <v>435</v>
      </c>
    </row>
    <row r="24" spans="1:51" ht="120">
      <c r="A24" s="2" t="s">
        <v>317</v>
      </c>
      <c r="B24" s="2" t="s">
        <v>318</v>
      </c>
      <c r="C24" s="4" t="s">
        <v>52</v>
      </c>
      <c r="D24" s="5" t="s">
        <v>125</v>
      </c>
      <c r="E24" s="6" t="s">
        <v>319</v>
      </c>
      <c r="F24" s="9">
        <v>18872.900000000001</v>
      </c>
      <c r="G24" s="9">
        <v>3815.9</v>
      </c>
      <c r="H24" s="9">
        <v>831</v>
      </c>
      <c r="I24" s="9">
        <v>25284.6</v>
      </c>
      <c r="J24" s="9">
        <v>3690.2</v>
      </c>
      <c r="K24" s="9">
        <v>2500.6</v>
      </c>
      <c r="L24" s="9">
        <v>2375.3000000000002</v>
      </c>
      <c r="M24" s="9">
        <v>-84.1</v>
      </c>
      <c r="N24" s="9">
        <v>17946.7</v>
      </c>
      <c r="O24" s="9">
        <v>3694</v>
      </c>
      <c r="P24" s="8"/>
      <c r="Q24" s="9">
        <v>125.2</v>
      </c>
      <c r="R24" s="9">
        <v>3694</v>
      </c>
      <c r="S24" s="8"/>
      <c r="T24" s="8"/>
      <c r="U24" s="9">
        <v>3278.3</v>
      </c>
      <c r="V24" s="9">
        <v>4448.8999999999996</v>
      </c>
      <c r="W24" s="9">
        <v>4935.2</v>
      </c>
      <c r="X24" s="9">
        <v>4955.1000000000004</v>
      </c>
      <c r="Y24" s="9">
        <v>5044.2</v>
      </c>
      <c r="Z24" s="9">
        <v>3486.4</v>
      </c>
      <c r="AA24" s="9">
        <v>1476.9</v>
      </c>
      <c r="AB24" s="9">
        <v>1742</v>
      </c>
      <c r="AC24" s="9">
        <v>2579.6</v>
      </c>
      <c r="AD24" s="9">
        <v>21047.200000000001</v>
      </c>
      <c r="AE24" s="9">
        <v>26961.1</v>
      </c>
      <c r="AF24" s="9">
        <v>28892.9</v>
      </c>
      <c r="AG24" s="9">
        <v>29094.9</v>
      </c>
      <c r="AH24" s="9">
        <v>31788.5</v>
      </c>
      <c r="AI24" s="9">
        <v>23646.3</v>
      </c>
      <c r="AJ24" s="9">
        <v>17801.5</v>
      </c>
      <c r="AK24" s="9">
        <v>19952.3</v>
      </c>
      <c r="AL24" s="9">
        <v>24131.4</v>
      </c>
      <c r="AM24" s="9">
        <v>-77</v>
      </c>
      <c r="AN24" s="9">
        <v>-74</v>
      </c>
      <c r="AO24" s="9">
        <v>-74</v>
      </c>
      <c r="AP24" s="9">
        <v>-77</v>
      </c>
      <c r="AQ24" s="9">
        <v>-83</v>
      </c>
      <c r="AR24" s="9">
        <v>-87</v>
      </c>
      <c r="AS24" s="9">
        <v>-116</v>
      </c>
      <c r="AT24" s="9">
        <v>-123</v>
      </c>
      <c r="AU24" s="9">
        <v>-115</v>
      </c>
      <c r="AV24" s="9">
        <v>-117</v>
      </c>
      <c r="AW24" s="4" t="s">
        <v>268</v>
      </c>
      <c r="AX24" s="4" t="s">
        <v>268</v>
      </c>
      <c r="AY24" s="5" t="s">
        <v>140</v>
      </c>
    </row>
    <row r="25" spans="1:51" ht="156">
      <c r="A25" s="2" t="s">
        <v>283</v>
      </c>
      <c r="B25" s="2" t="s">
        <v>284</v>
      </c>
      <c r="C25" s="4" t="s">
        <v>52</v>
      </c>
      <c r="D25" s="5" t="s">
        <v>125</v>
      </c>
      <c r="E25" s="6" t="s">
        <v>285</v>
      </c>
      <c r="F25" s="9">
        <v>13424.2</v>
      </c>
      <c r="G25" s="9">
        <v>3715.4</v>
      </c>
      <c r="H25" s="9">
        <v>1358.6</v>
      </c>
      <c r="I25" s="9">
        <v>18205.2</v>
      </c>
      <c r="J25" s="9">
        <v>2243.6999999999998</v>
      </c>
      <c r="K25" s="9">
        <v>1397.3</v>
      </c>
      <c r="L25" s="9">
        <v>356.6</v>
      </c>
      <c r="M25" s="9">
        <v>-99.2</v>
      </c>
      <c r="N25" s="9">
        <v>5251.9</v>
      </c>
      <c r="O25" s="9">
        <v>296.2</v>
      </c>
      <c r="P25" s="9">
        <v>366</v>
      </c>
      <c r="Q25" s="9">
        <v>39.200000000000003</v>
      </c>
      <c r="R25" s="9">
        <v>296.2</v>
      </c>
      <c r="S25" s="8"/>
      <c r="T25" s="8"/>
      <c r="U25" s="9">
        <v>1316.3</v>
      </c>
      <c r="V25" s="9">
        <v>1492.3</v>
      </c>
      <c r="W25" s="9">
        <v>1202.2</v>
      </c>
      <c r="X25" s="9">
        <v>1204.3</v>
      </c>
      <c r="Y25" s="9">
        <v>1299</v>
      </c>
      <c r="Z25" s="9">
        <v>1043.7</v>
      </c>
      <c r="AA25" s="9">
        <v>1202.3</v>
      </c>
      <c r="AB25" s="9">
        <v>2119.6999999999998</v>
      </c>
      <c r="AC25" s="9">
        <v>2876.1</v>
      </c>
      <c r="AD25" s="9">
        <v>18343.3</v>
      </c>
      <c r="AE25" s="9">
        <v>21632.9</v>
      </c>
      <c r="AF25" s="9">
        <v>24075.8</v>
      </c>
      <c r="AG25" s="9">
        <v>25966.1</v>
      </c>
      <c r="AH25" s="9">
        <v>23113.8</v>
      </c>
      <c r="AI25" s="9">
        <v>18530.099999999999</v>
      </c>
      <c r="AJ25" s="9">
        <v>14682.6</v>
      </c>
      <c r="AK25" s="9">
        <v>17831.2</v>
      </c>
      <c r="AL25" s="9">
        <v>19459.7</v>
      </c>
      <c r="AM25" s="13">
        <v>-3.28</v>
      </c>
      <c r="AN25" s="13">
        <v>-3.41</v>
      </c>
      <c r="AO25" s="13">
        <v>-4.33</v>
      </c>
      <c r="AP25" s="13">
        <v>-5.71</v>
      </c>
      <c r="AQ25" s="13">
        <v>-6.84</v>
      </c>
      <c r="AR25" s="13">
        <v>-8.49</v>
      </c>
      <c r="AS25" s="9">
        <v>-14.5</v>
      </c>
      <c r="AT25" s="9">
        <v>-21.9</v>
      </c>
      <c r="AU25" s="9">
        <v>-29.1</v>
      </c>
      <c r="AV25" s="9">
        <v>-34.1</v>
      </c>
      <c r="AW25" s="4"/>
      <c r="AX25" s="4"/>
      <c r="AY25" s="5" t="s">
        <v>286</v>
      </c>
    </row>
    <row r="26" spans="1:51" ht="108">
      <c r="A26" s="2" t="s">
        <v>136</v>
      </c>
      <c r="B26" s="2" t="s">
        <v>137</v>
      </c>
      <c r="C26" s="4" t="s">
        <v>52</v>
      </c>
      <c r="D26" s="5" t="s">
        <v>125</v>
      </c>
      <c r="E26" s="6" t="s">
        <v>138</v>
      </c>
      <c r="F26" s="9">
        <v>10627.8</v>
      </c>
      <c r="G26" s="9">
        <v>6715.8</v>
      </c>
      <c r="H26" s="9">
        <v>330.1</v>
      </c>
      <c r="I26" s="9">
        <v>15023</v>
      </c>
      <c r="J26" s="9">
        <v>3176.4</v>
      </c>
      <c r="K26" s="9">
        <v>-34.700000000000003</v>
      </c>
      <c r="L26" s="9">
        <v>547.6</v>
      </c>
      <c r="M26" s="9">
        <v>-358</v>
      </c>
      <c r="N26" s="9">
        <v>12801.4</v>
      </c>
      <c r="O26" s="9">
        <v>4127</v>
      </c>
      <c r="P26" s="9">
        <v>1139</v>
      </c>
      <c r="Q26" s="9">
        <v>176.5</v>
      </c>
      <c r="R26" s="9">
        <v>4127</v>
      </c>
      <c r="S26" s="8"/>
      <c r="T26" s="9">
        <v>26.2</v>
      </c>
      <c r="U26" s="9">
        <v>2984</v>
      </c>
      <c r="V26" s="9">
        <v>3377</v>
      </c>
      <c r="W26" s="9">
        <v>3908.5</v>
      </c>
      <c r="X26" s="9">
        <v>3827</v>
      </c>
      <c r="Y26" s="9">
        <v>3730.1</v>
      </c>
      <c r="Z26" s="9">
        <v>1908</v>
      </c>
      <c r="AA26" s="9">
        <v>323.8</v>
      </c>
      <c r="AB26" s="9">
        <v>2207.4</v>
      </c>
      <c r="AC26" s="9">
        <v>1518.6</v>
      </c>
      <c r="AD26" s="9">
        <v>11896.4</v>
      </c>
      <c r="AE26" s="9">
        <v>14179.8</v>
      </c>
      <c r="AF26" s="9">
        <v>17712.2</v>
      </c>
      <c r="AG26" s="9">
        <v>17141.2</v>
      </c>
      <c r="AH26" s="9">
        <v>18025.3</v>
      </c>
      <c r="AI26" s="9">
        <v>10733.1</v>
      </c>
      <c r="AJ26" s="9">
        <v>8080.6</v>
      </c>
      <c r="AK26" s="9">
        <v>12231.5</v>
      </c>
      <c r="AL26" s="9">
        <v>16538</v>
      </c>
      <c r="AM26" s="8"/>
      <c r="AN26" s="8"/>
      <c r="AO26" s="8"/>
      <c r="AP26" s="8"/>
      <c r="AQ26" s="8"/>
      <c r="AR26" s="8"/>
      <c r="AS26" s="8"/>
      <c r="AT26" s="8"/>
      <c r="AU26" s="9">
        <v>-115</v>
      </c>
      <c r="AV26" s="9">
        <v>-120</v>
      </c>
      <c r="AW26" s="4" t="s">
        <v>139</v>
      </c>
      <c r="AX26" s="4" t="s">
        <v>139</v>
      </c>
      <c r="AY26" s="5" t="s">
        <v>140</v>
      </c>
    </row>
    <row r="27" spans="1:51" ht="192">
      <c r="A27" s="2" t="s">
        <v>449</v>
      </c>
      <c r="B27" s="2" t="s">
        <v>450</v>
      </c>
      <c r="C27" s="4" t="s">
        <v>52</v>
      </c>
      <c r="D27" s="5" t="s">
        <v>125</v>
      </c>
      <c r="E27" s="6" t="s">
        <v>451</v>
      </c>
      <c r="F27" s="9">
        <v>9509.7999999999993</v>
      </c>
      <c r="G27" s="9">
        <v>5554.6</v>
      </c>
      <c r="H27" s="9">
        <v>1466.1</v>
      </c>
      <c r="I27" s="9">
        <v>10344.299999999999</v>
      </c>
      <c r="J27" s="9">
        <v>652.1</v>
      </c>
      <c r="K27" s="9">
        <v>448</v>
      </c>
      <c r="L27" s="9">
        <v>849.1</v>
      </c>
      <c r="M27" s="9">
        <v>-272.10000000000002</v>
      </c>
      <c r="N27" s="9">
        <v>9205.6</v>
      </c>
      <c r="O27" s="8"/>
      <c r="P27" s="8"/>
      <c r="Q27" s="8"/>
      <c r="R27" s="8"/>
      <c r="S27" s="8"/>
      <c r="T27" s="8"/>
      <c r="U27" s="9">
        <v>915.7</v>
      </c>
      <c r="V27" s="9">
        <v>1023</v>
      </c>
      <c r="W27" s="9">
        <v>1819.6</v>
      </c>
      <c r="X27" s="9">
        <v>2114.6999999999998</v>
      </c>
      <c r="Y27" s="9">
        <v>1550.8</v>
      </c>
      <c r="Z27" s="9">
        <v>1289.2</v>
      </c>
      <c r="AA27" s="9">
        <v>1009.2</v>
      </c>
      <c r="AB27" s="9">
        <v>555.4</v>
      </c>
      <c r="AC27" s="9">
        <v>882.4</v>
      </c>
      <c r="AD27" s="9">
        <v>6487.8</v>
      </c>
      <c r="AE27" s="9">
        <v>7227</v>
      </c>
      <c r="AF27" s="9">
        <v>11098.1</v>
      </c>
      <c r="AG27" s="9">
        <v>13240.2</v>
      </c>
      <c r="AH27" s="9">
        <v>13500.3</v>
      </c>
      <c r="AI27" s="9">
        <v>11659.4</v>
      </c>
      <c r="AJ27" s="9">
        <v>8224.5</v>
      </c>
      <c r="AK27" s="9">
        <v>8613.7999999999993</v>
      </c>
      <c r="AL27" s="9">
        <v>10813.6</v>
      </c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4" t="s">
        <v>139</v>
      </c>
      <c r="AX27" s="4" t="s">
        <v>139</v>
      </c>
      <c r="AY27" s="5" t="s">
        <v>108</v>
      </c>
    </row>
    <row r="28" spans="1:51" ht="262">
      <c r="A28" s="2" t="s">
        <v>536</v>
      </c>
      <c r="B28" s="2" t="s">
        <v>537</v>
      </c>
      <c r="C28" s="4" t="s">
        <v>52</v>
      </c>
      <c r="D28" s="5" t="s">
        <v>125</v>
      </c>
      <c r="E28" s="6" t="s">
        <v>538</v>
      </c>
      <c r="F28" s="9">
        <v>7351.4</v>
      </c>
      <c r="G28" s="9">
        <v>987.3</v>
      </c>
      <c r="H28" s="9">
        <v>858.9</v>
      </c>
      <c r="I28" s="9">
        <v>11515.7</v>
      </c>
      <c r="J28" s="9">
        <v>1871.9</v>
      </c>
      <c r="K28" s="9">
        <v>937.9</v>
      </c>
      <c r="L28" s="9">
        <v>604</v>
      </c>
      <c r="M28" s="9">
        <v>-14.5</v>
      </c>
      <c r="N28" s="9">
        <v>9769.6</v>
      </c>
      <c r="O28" s="8"/>
      <c r="P28" s="8"/>
      <c r="Q28" s="9">
        <v>36.6</v>
      </c>
      <c r="R28" s="8"/>
      <c r="S28" s="8"/>
      <c r="T28" s="8"/>
      <c r="U28" s="9">
        <v>1347.2</v>
      </c>
      <c r="V28" s="9">
        <v>1531.1</v>
      </c>
      <c r="W28" s="9">
        <v>755.8</v>
      </c>
      <c r="X28" s="9">
        <v>2197.4</v>
      </c>
      <c r="Y28" s="9">
        <v>1975.3</v>
      </c>
      <c r="Z28" s="9">
        <v>1845.1</v>
      </c>
      <c r="AA28" s="9">
        <v>1676.7</v>
      </c>
      <c r="AB28" s="9">
        <v>2006.8</v>
      </c>
      <c r="AC28" s="9">
        <v>1909.6</v>
      </c>
      <c r="AD28" s="9">
        <v>5890.3</v>
      </c>
      <c r="AE28" s="9">
        <v>8039.5</v>
      </c>
      <c r="AF28" s="9">
        <v>7867.8</v>
      </c>
      <c r="AG28" s="9">
        <v>9212.7000000000007</v>
      </c>
      <c r="AH28" s="9">
        <v>10433</v>
      </c>
      <c r="AI28" s="9">
        <v>10190.700000000001</v>
      </c>
      <c r="AJ28" s="9">
        <v>8438.7000000000007</v>
      </c>
      <c r="AK28" s="9">
        <v>9352.5</v>
      </c>
      <c r="AL28" s="9">
        <v>10119</v>
      </c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4" t="s">
        <v>157</v>
      </c>
      <c r="AX28" s="4" t="s">
        <v>157</v>
      </c>
      <c r="AY28" s="5" t="s">
        <v>539</v>
      </c>
    </row>
    <row r="29" spans="1:51" ht="84">
      <c r="A29" s="2" t="s">
        <v>310</v>
      </c>
      <c r="B29" s="2" t="s">
        <v>311</v>
      </c>
      <c r="C29" s="4" t="s">
        <v>52</v>
      </c>
      <c r="D29" s="5" t="s">
        <v>125</v>
      </c>
      <c r="E29" s="6" t="s">
        <v>312</v>
      </c>
      <c r="F29" s="9">
        <v>7015.6</v>
      </c>
      <c r="G29" s="9">
        <v>4553.8999999999996</v>
      </c>
      <c r="H29" s="9">
        <v>1784.2</v>
      </c>
      <c r="I29" s="9">
        <v>15245</v>
      </c>
      <c r="J29" s="9">
        <v>2686.1</v>
      </c>
      <c r="K29" s="9">
        <v>705.5</v>
      </c>
      <c r="L29" s="9">
        <v>896.6</v>
      </c>
      <c r="M29" s="9">
        <v>-181.3</v>
      </c>
      <c r="N29" s="9">
        <v>13724.8</v>
      </c>
      <c r="O29" s="9">
        <v>932</v>
      </c>
      <c r="P29" s="9">
        <v>726</v>
      </c>
      <c r="Q29" s="9">
        <v>109.2</v>
      </c>
      <c r="R29" s="9">
        <v>1054.9000000000001</v>
      </c>
      <c r="S29" s="8"/>
      <c r="T29" s="8"/>
      <c r="U29" s="9">
        <v>3580.6</v>
      </c>
      <c r="V29" s="9">
        <v>5339.8</v>
      </c>
      <c r="W29" s="9">
        <v>5305.4</v>
      </c>
      <c r="X29" s="9">
        <v>5825.5</v>
      </c>
      <c r="Y29" s="9">
        <v>5589.8</v>
      </c>
      <c r="Z29" s="9">
        <v>2727</v>
      </c>
      <c r="AA29" s="9">
        <v>1670.1</v>
      </c>
      <c r="AB29" s="9">
        <v>2573.8000000000002</v>
      </c>
      <c r="AC29" s="9">
        <v>3444.8</v>
      </c>
      <c r="AD29" s="9">
        <v>15915.7</v>
      </c>
      <c r="AE29" s="9">
        <v>19906.599999999999</v>
      </c>
      <c r="AF29" s="9">
        <v>22573.9</v>
      </c>
      <c r="AG29" s="9">
        <v>22333.9</v>
      </c>
      <c r="AH29" s="9">
        <v>21747.3</v>
      </c>
      <c r="AI29" s="9">
        <v>13622.1</v>
      </c>
      <c r="AJ29" s="9">
        <v>9887</v>
      </c>
      <c r="AK29" s="9">
        <v>13526</v>
      </c>
      <c r="AL29" s="9">
        <v>17558.400000000001</v>
      </c>
      <c r="AM29" s="9">
        <v>-66</v>
      </c>
      <c r="AN29" s="9">
        <v>-66</v>
      </c>
      <c r="AO29" s="9">
        <v>-67</v>
      </c>
      <c r="AP29" s="9">
        <v>-65</v>
      </c>
      <c r="AQ29" s="9">
        <v>-69</v>
      </c>
      <c r="AR29" s="8"/>
      <c r="AS29" s="8"/>
      <c r="AT29" s="8"/>
      <c r="AU29" s="8"/>
      <c r="AV29" s="9">
        <v>-70</v>
      </c>
      <c r="AW29" s="4" t="s">
        <v>139</v>
      </c>
      <c r="AX29" s="4" t="s">
        <v>139</v>
      </c>
      <c r="AY29" s="5" t="s">
        <v>140</v>
      </c>
    </row>
    <row r="30" spans="1:51" ht="372">
      <c r="A30" s="2" t="s">
        <v>369</v>
      </c>
      <c r="B30" s="2" t="s">
        <v>370</v>
      </c>
      <c r="C30" s="4" t="s">
        <v>52</v>
      </c>
      <c r="D30" s="5" t="s">
        <v>125</v>
      </c>
      <c r="E30" s="6" t="s">
        <v>371</v>
      </c>
      <c r="F30" s="9">
        <v>6279.5</v>
      </c>
      <c r="G30" s="9">
        <v>2499.1999999999998</v>
      </c>
      <c r="H30" s="9">
        <v>1033.7</v>
      </c>
      <c r="I30" s="9">
        <v>18736.2</v>
      </c>
      <c r="J30" s="9">
        <v>2405</v>
      </c>
      <c r="K30" s="9">
        <v>1107.2</v>
      </c>
      <c r="L30" s="9">
        <v>1037.7</v>
      </c>
      <c r="M30" s="9">
        <v>-77</v>
      </c>
      <c r="N30" s="9">
        <v>7118</v>
      </c>
      <c r="O30" s="8"/>
      <c r="P30" s="8"/>
      <c r="Q30" s="9">
        <v>37.299999999999997</v>
      </c>
      <c r="R30" s="8"/>
      <c r="S30" s="8"/>
      <c r="T30" s="8"/>
      <c r="U30" s="9">
        <v>1548</v>
      </c>
      <c r="V30" s="9">
        <v>3717.1</v>
      </c>
      <c r="W30" s="9">
        <v>2392.4</v>
      </c>
      <c r="X30" s="9">
        <v>2404.1</v>
      </c>
      <c r="Y30" s="9">
        <v>1937.6</v>
      </c>
      <c r="Z30" s="9">
        <v>1834</v>
      </c>
      <c r="AA30" s="9">
        <v>1888.1</v>
      </c>
      <c r="AB30" s="9">
        <v>2450.6999999999998</v>
      </c>
      <c r="AC30" s="9">
        <v>2245.1</v>
      </c>
      <c r="AD30" s="9">
        <v>16609.400000000001</v>
      </c>
      <c r="AE30" s="9">
        <v>26463.9</v>
      </c>
      <c r="AF30" s="9">
        <v>24496.799999999999</v>
      </c>
      <c r="AG30" s="9">
        <v>24086.3</v>
      </c>
      <c r="AH30" s="9">
        <v>22732.3</v>
      </c>
      <c r="AI30" s="9">
        <v>16117.8</v>
      </c>
      <c r="AJ30" s="9">
        <v>12809.1</v>
      </c>
      <c r="AK30" s="9">
        <v>14427.9</v>
      </c>
      <c r="AL30" s="9">
        <v>15956.1</v>
      </c>
      <c r="AM30" s="9">
        <v>-19.100000000000001</v>
      </c>
      <c r="AN30" s="8"/>
      <c r="AO30" s="8"/>
      <c r="AP30" s="8"/>
      <c r="AQ30" s="8"/>
      <c r="AR30" s="8"/>
      <c r="AS30" s="8"/>
      <c r="AT30" s="8"/>
      <c r="AU30" s="8"/>
      <c r="AV30" s="8"/>
      <c r="AW30" s="4" t="s">
        <v>232</v>
      </c>
      <c r="AX30" s="4" t="s">
        <v>232</v>
      </c>
      <c r="AY30" s="5" t="s">
        <v>372</v>
      </c>
    </row>
    <row r="31" spans="1:51" ht="120">
      <c r="A31" s="2" t="s">
        <v>436</v>
      </c>
      <c r="B31" s="2" t="s">
        <v>437</v>
      </c>
      <c r="C31" s="4" t="s">
        <v>52</v>
      </c>
      <c r="D31" s="5" t="s">
        <v>125</v>
      </c>
      <c r="E31" s="6" t="s">
        <v>438</v>
      </c>
      <c r="F31" s="9">
        <v>5591.4</v>
      </c>
      <c r="G31" s="9">
        <v>176.8</v>
      </c>
      <c r="H31" s="9">
        <v>1491.4</v>
      </c>
      <c r="I31" s="9">
        <v>5555.8</v>
      </c>
      <c r="J31" s="9">
        <v>1756.8</v>
      </c>
      <c r="K31" s="9">
        <v>1063.5999999999999</v>
      </c>
      <c r="L31" s="9">
        <v>958.5</v>
      </c>
      <c r="M31" s="9">
        <v>-70.900000000000006</v>
      </c>
      <c r="N31" s="9">
        <v>7717.7</v>
      </c>
      <c r="O31" s="9">
        <v>324.39999999999998</v>
      </c>
      <c r="P31" s="9">
        <v>278</v>
      </c>
      <c r="Q31" s="9">
        <v>58.3</v>
      </c>
      <c r="R31" s="8"/>
      <c r="S31" s="8"/>
      <c r="T31" s="8"/>
      <c r="U31" s="9">
        <v>1628.7</v>
      </c>
      <c r="V31" s="9">
        <v>2233.3000000000002</v>
      </c>
      <c r="W31" s="9">
        <v>2159.1999999999998</v>
      </c>
      <c r="X31" s="9">
        <v>2913.3</v>
      </c>
      <c r="Y31" s="9">
        <v>2377.1999999999998</v>
      </c>
      <c r="Z31" s="9">
        <v>1613.8</v>
      </c>
      <c r="AA31" s="9">
        <v>1515.8</v>
      </c>
      <c r="AB31" s="9">
        <v>1460.6</v>
      </c>
      <c r="AC31" s="9">
        <v>1864.7</v>
      </c>
      <c r="AD31" s="9">
        <v>5288.3</v>
      </c>
      <c r="AE31" s="9">
        <v>6693.8</v>
      </c>
      <c r="AF31" s="9">
        <v>7238.4</v>
      </c>
      <c r="AG31" s="9">
        <v>7649.6</v>
      </c>
      <c r="AH31" s="9">
        <v>6362.2</v>
      </c>
      <c r="AI31" s="9">
        <v>4792</v>
      </c>
      <c r="AJ31" s="9">
        <v>4159.8</v>
      </c>
      <c r="AK31" s="9">
        <v>4649.5</v>
      </c>
      <c r="AL31" s="9">
        <v>4929.3</v>
      </c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4"/>
      <c r="AX31" s="4"/>
      <c r="AY31" s="5" t="s">
        <v>439</v>
      </c>
    </row>
    <row r="32" spans="1:51" ht="192">
      <c r="A32" s="2" t="s">
        <v>735</v>
      </c>
      <c r="B32" s="2" t="s">
        <v>736</v>
      </c>
      <c r="C32" s="4" t="s">
        <v>52</v>
      </c>
      <c r="D32" s="5" t="s">
        <v>125</v>
      </c>
      <c r="E32" s="6" t="s">
        <v>737</v>
      </c>
      <c r="F32" s="9">
        <v>4890.2</v>
      </c>
      <c r="G32" s="9">
        <v>8899.7999999999993</v>
      </c>
      <c r="H32" s="9">
        <v>1588.8</v>
      </c>
      <c r="I32" s="9">
        <v>13190</v>
      </c>
      <c r="J32" s="9">
        <v>3542.2</v>
      </c>
      <c r="K32" s="9">
        <v>939.5</v>
      </c>
      <c r="L32" s="9">
        <v>465.1</v>
      </c>
      <c r="M32" s="9">
        <v>-859.2</v>
      </c>
      <c r="N32" s="9">
        <v>9540.5</v>
      </c>
      <c r="O32" s="9">
        <v>582</v>
      </c>
      <c r="P32" s="8"/>
      <c r="Q32" s="9">
        <v>179</v>
      </c>
      <c r="R32" s="9">
        <v>582</v>
      </c>
      <c r="S32" s="8"/>
      <c r="T32" s="8"/>
      <c r="U32" s="9">
        <v>3648.2</v>
      </c>
      <c r="V32" s="9">
        <v>3316.9</v>
      </c>
      <c r="W32" s="9">
        <v>3324.3</v>
      </c>
      <c r="X32" s="9">
        <v>3331.8</v>
      </c>
      <c r="Y32" s="9">
        <v>3807.5</v>
      </c>
      <c r="Z32" s="9">
        <v>4793.2</v>
      </c>
      <c r="AA32" s="9">
        <v>3459.9</v>
      </c>
      <c r="AB32" s="9">
        <v>3650.3</v>
      </c>
      <c r="AC32" s="9">
        <v>2848</v>
      </c>
      <c r="AD32" s="9">
        <v>9930.6</v>
      </c>
      <c r="AE32" s="9">
        <v>12170.5</v>
      </c>
      <c r="AF32" s="9">
        <v>13567.3</v>
      </c>
      <c r="AG32" s="9">
        <v>14272.6</v>
      </c>
      <c r="AH32" s="9">
        <v>14205.3</v>
      </c>
      <c r="AI32" s="9">
        <v>16624.3</v>
      </c>
      <c r="AJ32" s="9">
        <v>12100.4</v>
      </c>
      <c r="AK32" s="9">
        <v>13715.8</v>
      </c>
      <c r="AL32" s="9">
        <v>10508.1</v>
      </c>
      <c r="AM32" s="9">
        <v>-112</v>
      </c>
      <c r="AN32" s="9">
        <v>-108</v>
      </c>
      <c r="AO32" s="8"/>
      <c r="AP32" s="9">
        <v>-83</v>
      </c>
      <c r="AQ32" s="8"/>
      <c r="AR32" s="9">
        <v>-89</v>
      </c>
      <c r="AS32" s="9">
        <v>-91</v>
      </c>
      <c r="AT32" s="9">
        <v>-90</v>
      </c>
      <c r="AU32" s="9">
        <v>-83</v>
      </c>
      <c r="AV32" s="9">
        <v>-83</v>
      </c>
      <c r="AW32" s="4" t="s">
        <v>716</v>
      </c>
      <c r="AX32" s="4" t="s">
        <v>716</v>
      </c>
      <c r="AY32" s="5" t="s">
        <v>152</v>
      </c>
    </row>
    <row r="33" spans="1:51" ht="216">
      <c r="A33" s="2" t="s">
        <v>320</v>
      </c>
      <c r="B33" s="2" t="s">
        <v>321</v>
      </c>
      <c r="C33" s="4" t="s">
        <v>52</v>
      </c>
      <c r="D33" s="5" t="s">
        <v>125</v>
      </c>
      <c r="E33" s="6" t="s">
        <v>322</v>
      </c>
      <c r="F33" s="9">
        <v>4695.7</v>
      </c>
      <c r="G33" s="9">
        <v>323.10000000000002</v>
      </c>
      <c r="H33" s="9">
        <v>73</v>
      </c>
      <c r="I33" s="9">
        <v>3393.2</v>
      </c>
      <c r="J33" s="9">
        <v>419.8</v>
      </c>
      <c r="K33" s="9">
        <v>166.3</v>
      </c>
      <c r="L33" s="9">
        <v>117.9</v>
      </c>
      <c r="M33" s="9">
        <v>-14.4</v>
      </c>
      <c r="N33" s="9">
        <v>1825.4</v>
      </c>
      <c r="O33" s="8"/>
      <c r="P33" s="8"/>
      <c r="Q33" s="9">
        <v>12.7</v>
      </c>
      <c r="R33" s="8"/>
      <c r="S33" s="8"/>
      <c r="T33" s="8"/>
      <c r="U33" s="9">
        <v>972.1</v>
      </c>
      <c r="V33" s="9">
        <v>1031.5999999999999</v>
      </c>
      <c r="W33" s="9">
        <v>718.2</v>
      </c>
      <c r="X33" s="9">
        <v>696.1</v>
      </c>
      <c r="Y33" s="9">
        <v>477.4</v>
      </c>
      <c r="Z33" s="9">
        <v>336.8</v>
      </c>
      <c r="AA33" s="9">
        <v>276.39999999999998</v>
      </c>
      <c r="AB33" s="9">
        <v>498.2</v>
      </c>
      <c r="AC33" s="9">
        <v>502.1</v>
      </c>
      <c r="AD33" s="9">
        <v>4707.8</v>
      </c>
      <c r="AE33" s="9">
        <v>5453.6</v>
      </c>
      <c r="AF33" s="9">
        <v>5213.2</v>
      </c>
      <c r="AG33" s="9">
        <v>5033.6000000000004</v>
      </c>
      <c r="AH33" s="9">
        <v>4299.8999999999996</v>
      </c>
      <c r="AI33" s="9">
        <v>2957</v>
      </c>
      <c r="AJ33" s="9">
        <v>2295.6</v>
      </c>
      <c r="AK33" s="9">
        <v>2892.5</v>
      </c>
      <c r="AL33" s="9">
        <v>3408.9</v>
      </c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4"/>
      <c r="AX33" s="4"/>
      <c r="AY33" s="5" t="s">
        <v>323</v>
      </c>
    </row>
    <row r="34" spans="1:51" ht="72">
      <c r="A34" s="2" t="s">
        <v>298</v>
      </c>
      <c r="B34" s="2" t="s">
        <v>299</v>
      </c>
      <c r="C34" s="4" t="s">
        <v>52</v>
      </c>
      <c r="D34" s="5" t="s">
        <v>125</v>
      </c>
      <c r="E34" s="6" t="s">
        <v>300</v>
      </c>
      <c r="F34" s="9">
        <v>3174.7</v>
      </c>
      <c r="G34" s="9">
        <v>3292</v>
      </c>
      <c r="H34" s="9">
        <v>397.3</v>
      </c>
      <c r="I34" s="9">
        <v>1880.9</v>
      </c>
      <c r="J34" s="9">
        <v>637.6</v>
      </c>
      <c r="K34" s="9">
        <v>457.1</v>
      </c>
      <c r="L34" s="9">
        <v>220.6</v>
      </c>
      <c r="M34" s="9">
        <v>-143.30000000000001</v>
      </c>
      <c r="N34" s="9">
        <v>2204.4</v>
      </c>
      <c r="O34" s="8"/>
      <c r="P34" s="8"/>
      <c r="Q34" s="8"/>
      <c r="R34" s="8"/>
      <c r="S34" s="8"/>
      <c r="T34" s="8"/>
      <c r="U34" s="9">
        <v>177.5</v>
      </c>
      <c r="V34" s="9">
        <v>212.8</v>
      </c>
      <c r="W34" s="9">
        <v>166.2</v>
      </c>
      <c r="X34" s="9">
        <v>222.8</v>
      </c>
      <c r="Y34" s="9">
        <v>375.2</v>
      </c>
      <c r="Z34" s="9">
        <v>306.2</v>
      </c>
      <c r="AA34" s="9">
        <v>225</v>
      </c>
      <c r="AB34" s="9">
        <v>318.8</v>
      </c>
      <c r="AC34" s="9">
        <v>725.4</v>
      </c>
      <c r="AD34" s="9">
        <v>572</v>
      </c>
      <c r="AE34" s="9">
        <v>695.4</v>
      </c>
      <c r="AF34" s="9">
        <v>609.4</v>
      </c>
      <c r="AG34" s="9">
        <v>710.4</v>
      </c>
      <c r="AH34" s="9">
        <v>1035.7</v>
      </c>
      <c r="AI34" s="9">
        <v>866.7</v>
      </c>
      <c r="AJ34" s="9">
        <v>584.4</v>
      </c>
      <c r="AK34" s="9">
        <v>898</v>
      </c>
      <c r="AL34" s="9">
        <v>1861.1</v>
      </c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4"/>
      <c r="AX34" s="4"/>
      <c r="AY34" s="5" t="s">
        <v>150</v>
      </c>
    </row>
    <row r="35" spans="1:51" ht="48">
      <c r="A35" s="2" t="s">
        <v>563</v>
      </c>
      <c r="B35" s="2" t="s">
        <v>564</v>
      </c>
      <c r="C35" s="4" t="s">
        <v>52</v>
      </c>
      <c r="D35" s="5" t="s">
        <v>125</v>
      </c>
      <c r="E35" s="4" t="s">
        <v>427</v>
      </c>
      <c r="F35" s="9">
        <v>2544.9</v>
      </c>
      <c r="G35" s="9">
        <v>1423.1</v>
      </c>
      <c r="H35" s="9">
        <v>26.1</v>
      </c>
      <c r="I35" s="9">
        <v>3012.2</v>
      </c>
      <c r="J35" s="9">
        <v>847.6</v>
      </c>
      <c r="K35" s="9">
        <v>631.5</v>
      </c>
      <c r="L35" s="9">
        <v>392.7</v>
      </c>
      <c r="M35" s="9">
        <v>-137.30000000000001</v>
      </c>
      <c r="N35" s="9">
        <v>854.9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9">
        <v>830</v>
      </c>
      <c r="AA35" s="9">
        <v>299.3</v>
      </c>
      <c r="AB35" s="9">
        <v>409.1</v>
      </c>
      <c r="AC35" s="9">
        <v>430.2</v>
      </c>
      <c r="AD35" s="8"/>
      <c r="AE35" s="8"/>
      <c r="AF35" s="8"/>
      <c r="AG35" s="8"/>
      <c r="AH35" s="8"/>
      <c r="AI35" s="9">
        <v>2875</v>
      </c>
      <c r="AJ35" s="9">
        <v>969.7</v>
      </c>
      <c r="AK35" s="9">
        <v>1774.2</v>
      </c>
      <c r="AL35" s="9">
        <v>2907.1</v>
      </c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4" t="s">
        <v>157</v>
      </c>
      <c r="AX35" s="4" t="s">
        <v>157</v>
      </c>
      <c r="AY35" s="5" t="s">
        <v>341</v>
      </c>
    </row>
    <row r="36" spans="1:51" ht="84">
      <c r="A36" s="2" t="s">
        <v>206</v>
      </c>
      <c r="B36" s="2" t="s">
        <v>207</v>
      </c>
      <c r="C36" s="4" t="s">
        <v>52</v>
      </c>
      <c r="D36" s="5" t="s">
        <v>125</v>
      </c>
      <c r="E36" s="6" t="s">
        <v>208</v>
      </c>
      <c r="F36" s="9">
        <v>1743.1</v>
      </c>
      <c r="G36" s="9">
        <v>414</v>
      </c>
      <c r="H36" s="9">
        <v>463</v>
      </c>
      <c r="I36" s="9">
        <v>300</v>
      </c>
      <c r="J36" s="9">
        <v>227</v>
      </c>
      <c r="K36" s="9">
        <v>37</v>
      </c>
      <c r="L36" s="9">
        <v>-71</v>
      </c>
      <c r="M36" s="13">
        <v>-4</v>
      </c>
      <c r="N36" s="9">
        <v>2585</v>
      </c>
      <c r="O36" s="9">
        <v>54</v>
      </c>
      <c r="P36" s="9">
        <v>37</v>
      </c>
      <c r="Q36" s="9">
        <v>22.3</v>
      </c>
      <c r="R36" s="8"/>
      <c r="S36" s="8"/>
      <c r="T36" s="8"/>
      <c r="U36" s="9">
        <v>128</v>
      </c>
      <c r="V36" s="9">
        <v>353</v>
      </c>
      <c r="W36" s="9">
        <v>441</v>
      </c>
      <c r="X36" s="9">
        <v>342</v>
      </c>
      <c r="Y36" s="9">
        <v>417</v>
      </c>
      <c r="Z36" s="9">
        <v>282</v>
      </c>
      <c r="AA36" s="9">
        <v>21</v>
      </c>
      <c r="AB36" s="9">
        <v>235</v>
      </c>
      <c r="AC36" s="9">
        <v>319</v>
      </c>
      <c r="AD36" s="9">
        <v>298</v>
      </c>
      <c r="AE36" s="9">
        <v>452</v>
      </c>
      <c r="AF36" s="9">
        <v>534</v>
      </c>
      <c r="AG36" s="9">
        <v>439</v>
      </c>
      <c r="AH36" s="9">
        <v>501</v>
      </c>
      <c r="AI36" s="9">
        <v>369</v>
      </c>
      <c r="AJ36" s="9">
        <v>237</v>
      </c>
      <c r="AK36" s="9">
        <v>270</v>
      </c>
      <c r="AL36" s="9">
        <v>297</v>
      </c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4"/>
      <c r="AX36" s="4"/>
      <c r="AY36" s="5" t="s">
        <v>209</v>
      </c>
    </row>
    <row r="37" spans="1:51" ht="216">
      <c r="A37" s="2" t="s">
        <v>212</v>
      </c>
      <c r="B37" s="2" t="s">
        <v>213</v>
      </c>
      <c r="C37" s="4" t="s">
        <v>52</v>
      </c>
      <c r="D37" s="5" t="s">
        <v>125</v>
      </c>
      <c r="E37" s="6" t="s">
        <v>214</v>
      </c>
      <c r="F37" s="9">
        <v>1464.5</v>
      </c>
      <c r="G37" s="9">
        <v>6046.2</v>
      </c>
      <c r="H37" s="9">
        <v>487</v>
      </c>
      <c r="I37" s="9">
        <v>2341.4</v>
      </c>
      <c r="J37" s="9">
        <v>630.4</v>
      </c>
      <c r="K37" s="9">
        <v>394.9</v>
      </c>
      <c r="L37" s="9">
        <v>163.5</v>
      </c>
      <c r="M37" s="9">
        <v>-220.1</v>
      </c>
      <c r="N37" s="9">
        <v>1328.5</v>
      </c>
      <c r="O37" s="8"/>
      <c r="P37" s="8"/>
      <c r="Q37" s="8"/>
      <c r="R37" s="8"/>
      <c r="S37" s="8"/>
      <c r="T37" s="8"/>
      <c r="U37" s="9">
        <v>428.6</v>
      </c>
      <c r="V37" s="9">
        <v>792.3</v>
      </c>
      <c r="W37" s="9">
        <v>639.79999999999995</v>
      </c>
      <c r="X37" s="9">
        <v>865.8</v>
      </c>
      <c r="Y37" s="9">
        <v>841.5</v>
      </c>
      <c r="Z37" s="9">
        <v>224.7</v>
      </c>
      <c r="AA37" s="9">
        <v>488.1</v>
      </c>
      <c r="AB37" s="9">
        <v>643.29999999999995</v>
      </c>
      <c r="AC37" s="9">
        <v>471.8</v>
      </c>
      <c r="AD37" s="9">
        <v>10158.799999999999</v>
      </c>
      <c r="AE37" s="9">
        <v>15088.1</v>
      </c>
      <c r="AF37" s="9">
        <v>12873.9</v>
      </c>
      <c r="AG37" s="9">
        <v>8082.6</v>
      </c>
      <c r="AH37" s="9">
        <v>4358.7</v>
      </c>
      <c r="AI37" s="9">
        <v>1909.7</v>
      </c>
      <c r="AJ37" s="9">
        <v>1518.9</v>
      </c>
      <c r="AK37" s="9">
        <v>1780.1</v>
      </c>
      <c r="AL37" s="9">
        <v>2058.3000000000002</v>
      </c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4"/>
      <c r="AX37" s="4"/>
      <c r="AY37" s="5" t="s">
        <v>215</v>
      </c>
    </row>
    <row r="38" spans="1:51" ht="273">
      <c r="A38" s="2" t="s">
        <v>385</v>
      </c>
      <c r="B38" s="2" t="s">
        <v>386</v>
      </c>
      <c r="C38" s="4" t="s">
        <v>52</v>
      </c>
      <c r="D38" s="5" t="s">
        <v>125</v>
      </c>
      <c r="E38" s="6" t="s">
        <v>387</v>
      </c>
      <c r="F38" s="9">
        <v>1039.2</v>
      </c>
      <c r="G38" s="9">
        <v>911.7</v>
      </c>
      <c r="H38" s="9">
        <v>114.5</v>
      </c>
      <c r="I38" s="9">
        <v>2678.3</v>
      </c>
      <c r="J38" s="9">
        <v>439.5</v>
      </c>
      <c r="K38" s="9">
        <v>234.8</v>
      </c>
      <c r="L38" s="9">
        <v>163</v>
      </c>
      <c r="M38" s="9">
        <v>-16.7</v>
      </c>
      <c r="N38" s="9">
        <v>2350.1999999999998</v>
      </c>
      <c r="O38" s="8"/>
      <c r="P38" s="8"/>
      <c r="Q38" s="8"/>
      <c r="R38" s="8"/>
      <c r="S38" s="8"/>
      <c r="T38" s="8"/>
      <c r="U38" s="9">
        <v>191.6</v>
      </c>
      <c r="V38" s="9">
        <v>678.2</v>
      </c>
      <c r="W38" s="9">
        <v>672.8</v>
      </c>
      <c r="X38" s="9">
        <v>781.2</v>
      </c>
      <c r="Y38" s="9">
        <v>851.6</v>
      </c>
      <c r="Z38" s="9">
        <v>473.9</v>
      </c>
      <c r="AA38" s="9">
        <v>344</v>
      </c>
      <c r="AB38" s="9">
        <v>437.3</v>
      </c>
      <c r="AC38" s="9">
        <v>476.4</v>
      </c>
      <c r="AD38" s="9">
        <v>1560.3</v>
      </c>
      <c r="AE38" s="9">
        <v>2655.8</v>
      </c>
      <c r="AF38" s="9">
        <v>2267</v>
      </c>
      <c r="AG38" s="9">
        <v>2810.7</v>
      </c>
      <c r="AH38" s="9">
        <v>3176.2</v>
      </c>
      <c r="AI38" s="9">
        <v>2214.5</v>
      </c>
      <c r="AJ38" s="9">
        <v>1702</v>
      </c>
      <c r="AK38" s="9">
        <v>2060.4</v>
      </c>
      <c r="AL38" s="9">
        <v>2446.8000000000002</v>
      </c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4"/>
      <c r="AX38" s="4"/>
      <c r="AY38" s="5" t="s">
        <v>344</v>
      </c>
    </row>
    <row r="39" spans="1:51" ht="120">
      <c r="A39" s="2" t="s">
        <v>253</v>
      </c>
      <c r="B39" s="2" t="s">
        <v>254</v>
      </c>
      <c r="C39" s="4" t="s">
        <v>52</v>
      </c>
      <c r="D39" s="5" t="s">
        <v>125</v>
      </c>
      <c r="E39" s="6" t="s">
        <v>255</v>
      </c>
      <c r="F39" s="9">
        <v>842.9</v>
      </c>
      <c r="G39" s="9">
        <v>474.7</v>
      </c>
      <c r="H39" s="9">
        <v>20.8</v>
      </c>
      <c r="I39" s="9">
        <v>6312</v>
      </c>
      <c r="J39" s="13">
        <v>-4.74</v>
      </c>
      <c r="K39" s="9">
        <v>-70.8</v>
      </c>
      <c r="L39" s="9">
        <v>-48.7</v>
      </c>
      <c r="M39" s="13">
        <v>-9.18</v>
      </c>
      <c r="N39" s="9">
        <v>798.9</v>
      </c>
      <c r="O39" s="8"/>
      <c r="P39" s="8"/>
      <c r="Q39" s="8"/>
      <c r="R39" s="8"/>
      <c r="S39" s="8"/>
      <c r="T39" s="8"/>
      <c r="U39" s="9">
        <v>12.5</v>
      </c>
      <c r="V39" s="9">
        <v>318.3</v>
      </c>
      <c r="W39" s="9">
        <v>-97.8</v>
      </c>
      <c r="X39" s="9">
        <v>154</v>
      </c>
      <c r="Y39" s="9">
        <v>50.7</v>
      </c>
      <c r="Z39" s="9">
        <v>-142.9</v>
      </c>
      <c r="AA39" s="9">
        <v>181.4</v>
      </c>
      <c r="AB39" s="9">
        <v>173.4</v>
      </c>
      <c r="AC39" s="9">
        <v>422.7</v>
      </c>
      <c r="AD39" s="9">
        <v>5438.2</v>
      </c>
      <c r="AE39" s="9">
        <v>6749.6</v>
      </c>
      <c r="AF39" s="9">
        <v>6672.4</v>
      </c>
      <c r="AG39" s="9">
        <v>7665.9</v>
      </c>
      <c r="AH39" s="9">
        <v>7456.2</v>
      </c>
      <c r="AI39" s="9">
        <v>5560.6</v>
      </c>
      <c r="AJ39" s="9">
        <v>4464.8</v>
      </c>
      <c r="AK39" s="9">
        <v>4710.1000000000004</v>
      </c>
      <c r="AL39" s="9">
        <v>5729</v>
      </c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4"/>
      <c r="AX39" s="4"/>
      <c r="AY39" s="5" t="s">
        <v>256</v>
      </c>
    </row>
    <row r="40" spans="1:51" ht="48">
      <c r="A40" s="2" t="s">
        <v>612</v>
      </c>
      <c r="B40" s="2" t="s">
        <v>613</v>
      </c>
      <c r="C40" s="4" t="s">
        <v>52</v>
      </c>
      <c r="D40" s="5" t="s">
        <v>125</v>
      </c>
      <c r="E40" s="4" t="s">
        <v>545</v>
      </c>
      <c r="F40" s="9">
        <v>742.7</v>
      </c>
      <c r="G40" s="9">
        <v>2980.9</v>
      </c>
      <c r="H40" s="9">
        <v>396.7</v>
      </c>
      <c r="I40" s="9">
        <v>1667.1</v>
      </c>
      <c r="J40" s="9">
        <v>202.9</v>
      </c>
      <c r="K40" s="9">
        <v>116</v>
      </c>
      <c r="L40" s="13">
        <v>6.48</v>
      </c>
      <c r="M40" s="9">
        <v>-26.9</v>
      </c>
      <c r="N40" s="9">
        <v>549</v>
      </c>
      <c r="O40" s="8"/>
      <c r="P40" s="8"/>
      <c r="Q40" s="8"/>
      <c r="R40" s="8"/>
      <c r="S40" s="8"/>
      <c r="T40" s="8"/>
      <c r="U40" s="8"/>
      <c r="V40" s="8"/>
      <c r="W40" s="8"/>
      <c r="X40" s="9">
        <v>76.599999999999994</v>
      </c>
      <c r="Y40" s="9">
        <v>166.2</v>
      </c>
      <c r="Z40" s="9">
        <v>184.4</v>
      </c>
      <c r="AA40" s="9">
        <v>204.7</v>
      </c>
      <c r="AB40" s="9">
        <v>138.1</v>
      </c>
      <c r="AC40" s="9">
        <v>184.6</v>
      </c>
      <c r="AD40" s="8"/>
      <c r="AE40" s="8"/>
      <c r="AF40" s="8"/>
      <c r="AG40" s="9">
        <v>588.5</v>
      </c>
      <c r="AH40" s="9">
        <v>821</v>
      </c>
      <c r="AI40" s="9">
        <v>1047.8</v>
      </c>
      <c r="AJ40" s="9">
        <v>1003.7</v>
      </c>
      <c r="AK40" s="9">
        <v>1373.7</v>
      </c>
      <c r="AL40" s="9">
        <v>1432.8</v>
      </c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4"/>
      <c r="AX40" s="4"/>
      <c r="AY40" s="5" t="s">
        <v>150</v>
      </c>
    </row>
    <row r="41" spans="1:51" ht="60">
      <c r="A41" s="2" t="s">
        <v>147</v>
      </c>
      <c r="B41" s="2" t="s">
        <v>148</v>
      </c>
      <c r="C41" s="4" t="s">
        <v>52</v>
      </c>
      <c r="D41" s="5" t="s">
        <v>125</v>
      </c>
      <c r="E41" s="6" t="s">
        <v>149</v>
      </c>
      <c r="F41" s="9">
        <v>436.7</v>
      </c>
      <c r="G41" s="9">
        <v>883.2</v>
      </c>
      <c r="H41" s="9">
        <v>77.900000000000006</v>
      </c>
      <c r="I41" s="9">
        <v>66.900000000000006</v>
      </c>
      <c r="J41" s="9">
        <v>-22.2</v>
      </c>
      <c r="K41" s="9">
        <v>-180.9</v>
      </c>
      <c r="L41" s="9">
        <v>-179.9</v>
      </c>
      <c r="M41" s="9">
        <v>-20.2</v>
      </c>
      <c r="N41" s="9">
        <v>575.70000000000005</v>
      </c>
      <c r="O41" s="8"/>
      <c r="P41" s="8"/>
      <c r="Q41" s="8"/>
      <c r="R41" s="8"/>
      <c r="S41" s="8"/>
      <c r="T41" s="8"/>
      <c r="U41" s="12">
        <v>0.76200000000000001</v>
      </c>
      <c r="V41" s="13">
        <v>8.7799999999999994</v>
      </c>
      <c r="W41" s="13">
        <v>5.72</v>
      </c>
      <c r="X41" s="13">
        <v>7.78</v>
      </c>
      <c r="Y41" s="9">
        <v>27.5</v>
      </c>
      <c r="Z41" s="11">
        <v>0</v>
      </c>
      <c r="AA41" s="9">
        <v>75.8</v>
      </c>
      <c r="AB41" s="9">
        <v>230.5</v>
      </c>
      <c r="AC41" s="9">
        <v>223.3</v>
      </c>
      <c r="AD41" s="9">
        <v>49.7</v>
      </c>
      <c r="AE41" s="9">
        <v>57.2</v>
      </c>
      <c r="AF41" s="9">
        <v>61.3</v>
      </c>
      <c r="AG41" s="9">
        <v>66.099999999999994</v>
      </c>
      <c r="AH41" s="9">
        <v>138.1</v>
      </c>
      <c r="AI41" s="9">
        <v>272.89999999999998</v>
      </c>
      <c r="AJ41" s="9">
        <v>425.3</v>
      </c>
      <c r="AK41" s="9">
        <v>941.8</v>
      </c>
      <c r="AL41" s="9">
        <v>836.7</v>
      </c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4"/>
      <c r="AX41" s="4"/>
      <c r="AY41" s="5" t="s">
        <v>150</v>
      </c>
    </row>
    <row r="42" spans="1:51" ht="72">
      <c r="A42" s="2" t="s">
        <v>565</v>
      </c>
      <c r="B42" s="2" t="s">
        <v>566</v>
      </c>
      <c r="C42" s="4" t="s">
        <v>52</v>
      </c>
      <c r="D42" s="5" t="s">
        <v>125</v>
      </c>
      <c r="E42" s="6" t="s">
        <v>567</v>
      </c>
      <c r="F42" s="9">
        <v>254.3</v>
      </c>
      <c r="G42" s="9">
        <v>220.2</v>
      </c>
      <c r="H42" s="9">
        <v>44.8</v>
      </c>
      <c r="I42" s="9">
        <v>100.7</v>
      </c>
      <c r="J42" s="9">
        <v>44.3</v>
      </c>
      <c r="K42" s="9">
        <v>38</v>
      </c>
      <c r="L42" s="9">
        <v>43.9</v>
      </c>
      <c r="M42" s="9">
        <v>-13.7</v>
      </c>
      <c r="N42" s="9">
        <v>136.4</v>
      </c>
      <c r="O42" s="8"/>
      <c r="P42" s="8"/>
      <c r="Q42" s="8"/>
      <c r="R42" s="8"/>
      <c r="S42" s="8"/>
      <c r="T42" s="8"/>
      <c r="U42" s="9">
        <v>19.3</v>
      </c>
      <c r="V42" s="9">
        <v>23.5</v>
      </c>
      <c r="W42" s="9">
        <v>18.3</v>
      </c>
      <c r="X42" s="9">
        <v>39.9</v>
      </c>
      <c r="Y42" s="9">
        <v>12.1</v>
      </c>
      <c r="Z42" s="9">
        <v>82.3</v>
      </c>
      <c r="AA42" s="9">
        <v>48.4</v>
      </c>
      <c r="AB42" s="9">
        <v>42.6</v>
      </c>
      <c r="AC42" s="9">
        <v>50.3</v>
      </c>
      <c r="AD42" s="9">
        <v>63.5</v>
      </c>
      <c r="AE42" s="9">
        <v>86</v>
      </c>
      <c r="AF42" s="9">
        <v>118.6</v>
      </c>
      <c r="AG42" s="9">
        <v>129.4</v>
      </c>
      <c r="AH42" s="9">
        <v>151.69999999999999</v>
      </c>
      <c r="AI42" s="9">
        <v>118.3</v>
      </c>
      <c r="AJ42" s="9">
        <v>96.8</v>
      </c>
      <c r="AK42" s="9">
        <v>82.6</v>
      </c>
      <c r="AL42" s="9">
        <v>102.2</v>
      </c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4"/>
      <c r="AX42" s="4"/>
      <c r="AY42" s="5" t="s">
        <v>341</v>
      </c>
    </row>
    <row r="43" spans="1:51" ht="48">
      <c r="A43" s="2" t="s">
        <v>688</v>
      </c>
      <c r="B43" s="2" t="s">
        <v>689</v>
      </c>
      <c r="C43" s="4" t="s">
        <v>52</v>
      </c>
      <c r="D43" s="5" t="s">
        <v>125</v>
      </c>
      <c r="E43" s="4" t="s">
        <v>690</v>
      </c>
      <c r="F43" s="9">
        <v>133.5</v>
      </c>
      <c r="G43" s="9">
        <v>29.1</v>
      </c>
      <c r="H43" s="9">
        <v>30.3</v>
      </c>
      <c r="I43" s="9">
        <v>742.1</v>
      </c>
      <c r="J43" s="9">
        <v>39.1</v>
      </c>
      <c r="K43" s="9">
        <v>26.4</v>
      </c>
      <c r="L43" s="9">
        <v>20.100000000000001</v>
      </c>
      <c r="M43" s="13">
        <v>-1.81</v>
      </c>
      <c r="N43" s="9">
        <v>73.400000000000006</v>
      </c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9">
        <v>18.899999999999999</v>
      </c>
      <c r="AB43" s="9">
        <v>26.3</v>
      </c>
      <c r="AC43" s="9">
        <v>39.5</v>
      </c>
      <c r="AD43" s="8"/>
      <c r="AE43" s="8"/>
      <c r="AF43" s="8"/>
      <c r="AG43" s="8"/>
      <c r="AH43" s="8"/>
      <c r="AI43" s="8"/>
      <c r="AJ43" s="9">
        <v>301.5</v>
      </c>
      <c r="AK43" s="9">
        <v>578.1</v>
      </c>
      <c r="AL43" s="9">
        <v>653.79999999999995</v>
      </c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4"/>
      <c r="AX43" s="4"/>
      <c r="AY43" s="5" t="s">
        <v>691</v>
      </c>
    </row>
    <row r="44" spans="1:51" ht="84">
      <c r="A44" s="2" t="s">
        <v>713</v>
      </c>
      <c r="B44" s="2" t="s">
        <v>714</v>
      </c>
      <c r="C44" s="4" t="s">
        <v>52</v>
      </c>
      <c r="D44" s="5" t="s">
        <v>125</v>
      </c>
      <c r="E44" s="6" t="s">
        <v>715</v>
      </c>
      <c r="F44" s="9">
        <v>117.7</v>
      </c>
      <c r="G44" s="9">
        <v>655.9</v>
      </c>
      <c r="H44" s="12">
        <v>0.66900000000000004</v>
      </c>
      <c r="I44" s="9">
        <v>789.7</v>
      </c>
      <c r="J44" s="9">
        <v>352.9</v>
      </c>
      <c r="K44" s="9">
        <v>93.9</v>
      </c>
      <c r="L44" s="9">
        <v>-71</v>
      </c>
      <c r="M44" s="9">
        <v>-33.9</v>
      </c>
      <c r="N44" s="9">
        <v>1390.9</v>
      </c>
      <c r="O44" s="9">
        <v>22.6</v>
      </c>
      <c r="P44" s="8"/>
      <c r="Q44" s="9">
        <v>17.100000000000001</v>
      </c>
      <c r="R44" s="9">
        <v>22.6</v>
      </c>
      <c r="S44" s="8"/>
      <c r="T44" s="8"/>
      <c r="U44" s="9">
        <v>646.29999999999995</v>
      </c>
      <c r="V44" s="9">
        <v>529.6</v>
      </c>
      <c r="W44" s="9">
        <v>667.1</v>
      </c>
      <c r="X44" s="9">
        <v>649.9</v>
      </c>
      <c r="Y44" s="9">
        <v>683.6</v>
      </c>
      <c r="Z44" s="9">
        <v>621</v>
      </c>
      <c r="AA44" s="9">
        <v>241.4</v>
      </c>
      <c r="AB44" s="9">
        <v>294.60000000000002</v>
      </c>
      <c r="AC44" s="9">
        <v>304.7</v>
      </c>
      <c r="AD44" s="9">
        <v>738.3</v>
      </c>
      <c r="AE44" s="9">
        <v>1017</v>
      </c>
      <c r="AF44" s="9">
        <v>1330.4</v>
      </c>
      <c r="AG44" s="9">
        <v>1312.3</v>
      </c>
      <c r="AH44" s="9">
        <v>1486.3</v>
      </c>
      <c r="AI44" s="9">
        <v>1249.0999999999999</v>
      </c>
      <c r="AJ44" s="9">
        <v>659.2</v>
      </c>
      <c r="AK44" s="9">
        <v>674</v>
      </c>
      <c r="AL44" s="9">
        <v>801.8</v>
      </c>
      <c r="AM44" s="13">
        <v>-1.29</v>
      </c>
      <c r="AN44" s="13">
        <v>-1.52</v>
      </c>
      <c r="AO44" s="13">
        <v>-2.5099999999999998</v>
      </c>
      <c r="AP44" s="13">
        <v>-3.28</v>
      </c>
      <c r="AQ44" s="13">
        <v>-3.36</v>
      </c>
      <c r="AR44" s="13">
        <v>-3.84</v>
      </c>
      <c r="AS44" s="13">
        <v>-3.78</v>
      </c>
      <c r="AT44" s="13">
        <v>-2.97</v>
      </c>
      <c r="AU44" s="13">
        <v>-2.72</v>
      </c>
      <c r="AV44" s="13">
        <v>-2.87</v>
      </c>
      <c r="AW44" s="4" t="s">
        <v>716</v>
      </c>
      <c r="AX44" s="4" t="s">
        <v>716</v>
      </c>
      <c r="AY44" s="5" t="s">
        <v>68</v>
      </c>
    </row>
    <row r="45" spans="1:51" ht="36">
      <c r="A45" s="2" t="s">
        <v>325</v>
      </c>
      <c r="B45" s="2" t="s">
        <v>326</v>
      </c>
      <c r="C45" s="4" t="s">
        <v>52</v>
      </c>
      <c r="D45" s="5" t="s">
        <v>125</v>
      </c>
      <c r="E45" s="4" t="s">
        <v>327</v>
      </c>
      <c r="F45" s="9">
        <v>115.1</v>
      </c>
      <c r="G45" s="9">
        <v>38</v>
      </c>
      <c r="H45" s="9">
        <v>18.399999999999999</v>
      </c>
      <c r="I45" s="8"/>
      <c r="J45" s="13">
        <v>-4.03</v>
      </c>
      <c r="K45" s="13">
        <v>-4.09</v>
      </c>
      <c r="L45" s="13">
        <v>-9.7799999999999994</v>
      </c>
      <c r="M45" s="13">
        <v>-4.5999999999999996</v>
      </c>
      <c r="N45" s="13">
        <v>-7.36</v>
      </c>
      <c r="O45" s="8"/>
      <c r="P45" s="8"/>
      <c r="Q45" s="8"/>
      <c r="R45" s="8"/>
      <c r="S45" s="8"/>
      <c r="T45" s="8"/>
      <c r="U45" s="8"/>
      <c r="V45" s="8"/>
      <c r="W45" s="8"/>
      <c r="X45" s="11">
        <v>0</v>
      </c>
      <c r="Y45" s="11">
        <v>0</v>
      </c>
      <c r="Z45" s="11">
        <v>0</v>
      </c>
      <c r="AA45" s="11">
        <v>0</v>
      </c>
      <c r="AB45" s="11">
        <v>0</v>
      </c>
      <c r="AC45" s="13">
        <v>-1.38</v>
      </c>
      <c r="AD45" s="8"/>
      <c r="AE45" s="8"/>
      <c r="AF45" s="8"/>
      <c r="AG45" s="11">
        <v>0</v>
      </c>
      <c r="AH45" s="11">
        <v>0</v>
      </c>
      <c r="AI45" s="11">
        <v>0</v>
      </c>
      <c r="AJ45" s="11">
        <v>0</v>
      </c>
      <c r="AK45" s="11">
        <v>0</v>
      </c>
      <c r="AL45" s="11">
        <v>0</v>
      </c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4"/>
      <c r="AX45" s="4"/>
      <c r="AY45" s="5" t="s">
        <v>82</v>
      </c>
    </row>
    <row r="46" spans="1:51" ht="36">
      <c r="A46" s="2" t="s">
        <v>530</v>
      </c>
      <c r="B46" s="2" t="s">
        <v>531</v>
      </c>
      <c r="C46" s="4" t="s">
        <v>52</v>
      </c>
      <c r="D46" s="5" t="s">
        <v>125</v>
      </c>
      <c r="E46" s="4" t="s">
        <v>327</v>
      </c>
      <c r="F46" s="9">
        <v>103.9</v>
      </c>
      <c r="G46" s="9">
        <v>36.6</v>
      </c>
      <c r="H46" s="13">
        <v>6.99</v>
      </c>
      <c r="I46" s="9">
        <v>30.3</v>
      </c>
      <c r="J46" s="9">
        <v>-17</v>
      </c>
      <c r="K46" s="9">
        <v>-43.7</v>
      </c>
      <c r="L46" s="9">
        <v>-47.2</v>
      </c>
      <c r="M46" s="13">
        <v>-3.16</v>
      </c>
      <c r="N46" s="9">
        <v>67.3</v>
      </c>
      <c r="O46" s="8"/>
      <c r="P46" s="8"/>
      <c r="Q46" s="12">
        <v>0.193</v>
      </c>
      <c r="R46" s="8"/>
      <c r="S46" s="13">
        <v>6.73</v>
      </c>
      <c r="T46" s="8"/>
      <c r="U46" s="8"/>
      <c r="V46" s="8"/>
      <c r="W46" s="8"/>
      <c r="X46" s="8"/>
      <c r="Y46" s="8"/>
      <c r="Z46" s="8"/>
      <c r="AA46" s="9">
        <v>-11.4</v>
      </c>
      <c r="AB46" s="13">
        <v>-6.04</v>
      </c>
      <c r="AC46" s="13">
        <v>-7.85</v>
      </c>
      <c r="AD46" s="8"/>
      <c r="AE46" s="8"/>
      <c r="AF46" s="8"/>
      <c r="AG46" s="8"/>
      <c r="AH46" s="8"/>
      <c r="AI46" s="8"/>
      <c r="AJ46" s="11">
        <v>0</v>
      </c>
      <c r="AK46" s="11">
        <v>0</v>
      </c>
      <c r="AL46" s="12">
        <v>0.13100000000000001</v>
      </c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4"/>
      <c r="AX46" s="4"/>
      <c r="AY46" s="5" t="s">
        <v>140</v>
      </c>
    </row>
    <row r="47" spans="1:51" ht="60">
      <c r="A47" s="2" t="s">
        <v>288</v>
      </c>
      <c r="B47" s="2" t="s">
        <v>289</v>
      </c>
      <c r="C47" s="4" t="s">
        <v>52</v>
      </c>
      <c r="D47" s="5" t="s">
        <v>125</v>
      </c>
      <c r="E47" s="6" t="s">
        <v>290</v>
      </c>
      <c r="F47" s="9">
        <v>103.2</v>
      </c>
      <c r="G47" s="9">
        <v>67.2</v>
      </c>
      <c r="H47" s="9">
        <v>29.1</v>
      </c>
      <c r="I47" s="9">
        <v>101</v>
      </c>
      <c r="J47" s="9">
        <v>28.1</v>
      </c>
      <c r="K47" s="13">
        <v>9.3699999999999992</v>
      </c>
      <c r="L47" s="13">
        <v>3.82</v>
      </c>
      <c r="M47" s="13">
        <v>-1.66</v>
      </c>
      <c r="N47" s="9">
        <v>243.6</v>
      </c>
      <c r="O47" s="8"/>
      <c r="P47" s="8"/>
      <c r="Q47" s="8"/>
      <c r="R47" s="8"/>
      <c r="S47" s="8"/>
      <c r="T47" s="8"/>
      <c r="U47" s="9">
        <v>43.8</v>
      </c>
      <c r="V47" s="9">
        <v>11.5</v>
      </c>
      <c r="W47" s="9">
        <v>77</v>
      </c>
      <c r="X47" s="9">
        <v>84.9</v>
      </c>
      <c r="Y47" s="9">
        <v>57.7</v>
      </c>
      <c r="Z47" s="9">
        <v>35.5</v>
      </c>
      <c r="AA47" s="9">
        <v>18.5</v>
      </c>
      <c r="AB47" s="9">
        <v>19.5</v>
      </c>
      <c r="AC47" s="9">
        <v>26.7</v>
      </c>
      <c r="AD47" s="9">
        <v>447.8</v>
      </c>
      <c r="AE47" s="9">
        <v>1086</v>
      </c>
      <c r="AF47" s="9">
        <v>506</v>
      </c>
      <c r="AG47" s="9">
        <v>277.8</v>
      </c>
      <c r="AH47" s="9">
        <v>192.3</v>
      </c>
      <c r="AI47" s="9">
        <v>103.2</v>
      </c>
      <c r="AJ47" s="9">
        <v>94.6</v>
      </c>
      <c r="AK47" s="9">
        <v>85.9</v>
      </c>
      <c r="AL47" s="9">
        <v>95.3</v>
      </c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4"/>
      <c r="AX47" s="4"/>
      <c r="AY47" s="5" t="s">
        <v>196</v>
      </c>
    </row>
    <row r="48" spans="1:51" ht="96">
      <c r="A48" s="2" t="s">
        <v>235</v>
      </c>
      <c r="B48" s="2" t="s">
        <v>236</v>
      </c>
      <c r="C48" s="4" t="s">
        <v>52</v>
      </c>
      <c r="D48" s="5" t="s">
        <v>125</v>
      </c>
      <c r="E48" s="6" t="s">
        <v>237</v>
      </c>
      <c r="F48" s="9">
        <v>51.8</v>
      </c>
      <c r="G48" s="9">
        <v>87.6</v>
      </c>
      <c r="H48" s="9">
        <v>13.8</v>
      </c>
      <c r="I48" s="9">
        <v>2523.9</v>
      </c>
      <c r="J48" s="9">
        <v>12.3</v>
      </c>
      <c r="K48" s="13">
        <v>9.5</v>
      </c>
      <c r="L48" s="13">
        <v>3.23</v>
      </c>
      <c r="M48" s="13">
        <v>-4.6900000000000004</v>
      </c>
      <c r="N48" s="9">
        <v>58.7</v>
      </c>
      <c r="O48" s="8"/>
      <c r="P48" s="8"/>
      <c r="Q48" s="8"/>
      <c r="R48" s="8"/>
      <c r="S48" s="8"/>
      <c r="T48" s="8"/>
      <c r="U48" s="9">
        <v>11.2</v>
      </c>
      <c r="V48" s="13">
        <v>6.72</v>
      </c>
      <c r="W48" s="13">
        <v>5.52</v>
      </c>
      <c r="X48" s="13">
        <v>4.2300000000000004</v>
      </c>
      <c r="Y48" s="13">
        <v>3.76</v>
      </c>
      <c r="Z48" s="13">
        <v>7.16</v>
      </c>
      <c r="AA48" s="9">
        <v>10.7</v>
      </c>
      <c r="AB48" s="9">
        <v>12</v>
      </c>
      <c r="AC48" s="9">
        <v>16.3</v>
      </c>
      <c r="AD48" s="9">
        <v>945.2</v>
      </c>
      <c r="AE48" s="9">
        <v>1115.8</v>
      </c>
      <c r="AF48" s="9">
        <v>1042.0999999999999</v>
      </c>
      <c r="AG48" s="9">
        <v>1040</v>
      </c>
      <c r="AH48" s="9">
        <v>1027</v>
      </c>
      <c r="AI48" s="9">
        <v>1168.4000000000001</v>
      </c>
      <c r="AJ48" s="9">
        <v>1117.7</v>
      </c>
      <c r="AK48" s="9">
        <v>1368.4</v>
      </c>
      <c r="AL48" s="9">
        <v>1642.9</v>
      </c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4"/>
      <c r="AX48" s="4"/>
      <c r="AY48" s="5" t="s">
        <v>238</v>
      </c>
    </row>
    <row r="49" spans="1:51" ht="108">
      <c r="A49" s="2" t="s">
        <v>679</v>
      </c>
      <c r="B49" s="2" t="s">
        <v>680</v>
      </c>
      <c r="C49" s="4" t="s">
        <v>52</v>
      </c>
      <c r="D49" s="5" t="s">
        <v>125</v>
      </c>
      <c r="E49" s="6" t="s">
        <v>681</v>
      </c>
      <c r="F49" s="9">
        <v>47.5</v>
      </c>
      <c r="G49" s="9">
        <v>17.100000000000001</v>
      </c>
      <c r="H49" s="9">
        <v>70.3</v>
      </c>
      <c r="I49" s="9">
        <v>25.3</v>
      </c>
      <c r="J49" s="13">
        <v>-1.38</v>
      </c>
      <c r="K49" s="13">
        <v>-4.32</v>
      </c>
      <c r="L49" s="9">
        <v>-13.9</v>
      </c>
      <c r="M49" s="12">
        <v>-0.60599999999999998</v>
      </c>
      <c r="N49" s="9">
        <v>77.400000000000006</v>
      </c>
      <c r="O49" s="8"/>
      <c r="P49" s="8"/>
      <c r="Q49" s="8"/>
      <c r="R49" s="8"/>
      <c r="S49" s="8"/>
      <c r="T49" s="8"/>
      <c r="U49" s="13">
        <v>-9.1199999999999992</v>
      </c>
      <c r="V49" s="13">
        <v>5.74</v>
      </c>
      <c r="W49" s="9">
        <v>-27.8</v>
      </c>
      <c r="X49" s="9">
        <v>-27.7</v>
      </c>
      <c r="Y49" s="9">
        <v>15.7</v>
      </c>
      <c r="Z49" s="13">
        <v>3.83</v>
      </c>
      <c r="AA49" s="13">
        <v>-2.83</v>
      </c>
      <c r="AB49" s="9">
        <v>-27.1</v>
      </c>
      <c r="AC49" s="12">
        <v>-0.77800000000000002</v>
      </c>
      <c r="AD49" s="9">
        <v>85.9</v>
      </c>
      <c r="AE49" s="9">
        <v>-34.9</v>
      </c>
      <c r="AF49" s="9">
        <v>47</v>
      </c>
      <c r="AG49" s="9">
        <v>48.2</v>
      </c>
      <c r="AH49" s="9">
        <v>56.2</v>
      </c>
      <c r="AI49" s="9">
        <v>51.3</v>
      </c>
      <c r="AJ49" s="9">
        <v>47.5</v>
      </c>
      <c r="AK49" s="9">
        <v>31.8</v>
      </c>
      <c r="AL49" s="9">
        <v>21.9</v>
      </c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4"/>
      <c r="AX49" s="4"/>
      <c r="AY49" s="5" t="s">
        <v>682</v>
      </c>
    </row>
    <row r="50" spans="1:51" ht="24">
      <c r="A50" s="2" t="s">
        <v>225</v>
      </c>
      <c r="B50" s="2" t="s">
        <v>226</v>
      </c>
      <c r="C50" s="4" t="s">
        <v>52</v>
      </c>
      <c r="D50" s="5" t="s">
        <v>125</v>
      </c>
      <c r="E50" s="4" t="s">
        <v>54</v>
      </c>
      <c r="F50" s="9">
        <v>25.1</v>
      </c>
      <c r="G50" s="9">
        <v>16.100000000000001</v>
      </c>
      <c r="H50" s="13">
        <v>4.13</v>
      </c>
      <c r="I50" s="13">
        <v>7.42</v>
      </c>
      <c r="J50" s="13">
        <v>-3.91</v>
      </c>
      <c r="K50" s="9">
        <v>-19.5</v>
      </c>
      <c r="L50" s="9">
        <v>-26.5</v>
      </c>
      <c r="M50" s="13">
        <v>-3.84</v>
      </c>
      <c r="N50" s="13">
        <v>7.05</v>
      </c>
      <c r="O50" s="8"/>
      <c r="P50" s="8"/>
      <c r="Q50" s="12">
        <v>0.316</v>
      </c>
      <c r="R50" s="8"/>
      <c r="S50" s="8"/>
      <c r="T50" s="8"/>
      <c r="U50" s="13">
        <v>-2.02</v>
      </c>
      <c r="V50" s="13">
        <v>-1.78</v>
      </c>
      <c r="W50" s="13">
        <v>-1.83</v>
      </c>
      <c r="X50" s="13">
        <v>-1.99</v>
      </c>
      <c r="Y50" s="13">
        <v>-2.02</v>
      </c>
      <c r="Z50" s="13">
        <v>-2.38</v>
      </c>
      <c r="AA50" s="13">
        <v>-2.04</v>
      </c>
      <c r="AB50" s="13">
        <v>-2.29</v>
      </c>
      <c r="AC50" s="13">
        <v>-7.85</v>
      </c>
      <c r="AD50" s="12">
        <v>0.04</v>
      </c>
      <c r="AE50" s="12">
        <v>1.6E-2</v>
      </c>
      <c r="AF50" s="12">
        <v>-1.6E-2</v>
      </c>
      <c r="AG50" s="11">
        <v>0</v>
      </c>
      <c r="AH50" s="11">
        <v>0</v>
      </c>
      <c r="AI50" s="11">
        <v>0</v>
      </c>
      <c r="AJ50" s="11">
        <v>0</v>
      </c>
      <c r="AK50" s="11">
        <v>0</v>
      </c>
      <c r="AL50" s="13">
        <v>2.08</v>
      </c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4"/>
      <c r="AX50" s="4"/>
      <c r="AY50" s="5" t="s">
        <v>82</v>
      </c>
    </row>
    <row r="51" spans="1:51" ht="48">
      <c r="A51" s="2" t="s">
        <v>378</v>
      </c>
      <c r="B51" s="2" t="s">
        <v>379</v>
      </c>
      <c r="C51" s="4" t="s">
        <v>52</v>
      </c>
      <c r="D51" s="5" t="s">
        <v>125</v>
      </c>
      <c r="E51" s="4" t="s">
        <v>380</v>
      </c>
      <c r="F51" s="9">
        <v>12.5</v>
      </c>
      <c r="G51" s="12">
        <v>0.52</v>
      </c>
      <c r="H51" s="13">
        <v>5.5</v>
      </c>
      <c r="I51" s="9">
        <v>23.7</v>
      </c>
      <c r="J51" s="13">
        <v>1.18</v>
      </c>
      <c r="K51" s="12">
        <v>0.68400000000000005</v>
      </c>
      <c r="L51" s="12">
        <v>0.34799999999999998</v>
      </c>
      <c r="M51" s="12">
        <v>-7.0000000000000007E-2</v>
      </c>
      <c r="N51" s="9">
        <v>17.7</v>
      </c>
      <c r="O51" s="8"/>
      <c r="P51" s="8"/>
      <c r="Q51" s="8"/>
      <c r="R51" s="8"/>
      <c r="S51" s="8"/>
      <c r="T51" s="8"/>
      <c r="U51" s="13">
        <v>5</v>
      </c>
      <c r="V51" s="13">
        <v>4.93</v>
      </c>
      <c r="W51" s="13">
        <v>4.57</v>
      </c>
      <c r="X51" s="13">
        <v>4.59</v>
      </c>
      <c r="Y51" s="13">
        <v>5.61</v>
      </c>
      <c r="Z51" s="13">
        <v>4.88</v>
      </c>
      <c r="AA51" s="13">
        <v>2.89</v>
      </c>
      <c r="AB51" s="13">
        <v>3.52</v>
      </c>
      <c r="AC51" s="12">
        <v>0.66700000000000004</v>
      </c>
      <c r="AD51" s="9">
        <v>18.5</v>
      </c>
      <c r="AE51" s="9">
        <v>20</v>
      </c>
      <c r="AF51" s="9">
        <v>25.5</v>
      </c>
      <c r="AG51" s="9">
        <v>26.5</v>
      </c>
      <c r="AH51" s="9">
        <v>26.2</v>
      </c>
      <c r="AI51" s="9">
        <v>24.8</v>
      </c>
      <c r="AJ51" s="9">
        <v>18.7</v>
      </c>
      <c r="AK51" s="9">
        <v>30</v>
      </c>
      <c r="AL51" s="9">
        <v>21.9</v>
      </c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4"/>
      <c r="AX51" s="4"/>
      <c r="AY51" s="5" t="s">
        <v>381</v>
      </c>
    </row>
    <row r="52" spans="1:51" ht="36">
      <c r="A52" s="2" t="s">
        <v>51</v>
      </c>
      <c r="B52" s="2"/>
      <c r="C52" s="4" t="s">
        <v>52</v>
      </c>
      <c r="D52" s="5" t="s">
        <v>53</v>
      </c>
      <c r="E52" s="4" t="s">
        <v>54</v>
      </c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4"/>
      <c r="AX52" s="4"/>
      <c r="AY52" s="5"/>
    </row>
    <row r="53" spans="1:51" ht="24">
      <c r="A53" s="2" t="s">
        <v>55</v>
      </c>
      <c r="B53" s="2"/>
      <c r="C53" s="4" t="s">
        <v>52</v>
      </c>
      <c r="D53" s="5" t="s">
        <v>53</v>
      </c>
      <c r="E53" s="4" t="s">
        <v>54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4"/>
      <c r="AX53" s="4"/>
      <c r="AY53" s="5"/>
    </row>
    <row r="54" spans="1:51" ht="36">
      <c r="A54" s="2" t="s">
        <v>56</v>
      </c>
      <c r="B54" s="2"/>
      <c r="C54" s="4" t="s">
        <v>52</v>
      </c>
      <c r="D54" s="5" t="s">
        <v>53</v>
      </c>
      <c r="E54" s="4" t="s">
        <v>54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4"/>
      <c r="AX54" s="4"/>
      <c r="AY54" s="5"/>
    </row>
    <row r="55" spans="1:51" ht="24">
      <c r="A55" s="2" t="s">
        <v>57</v>
      </c>
      <c r="B55" s="2"/>
      <c r="C55" s="4" t="s">
        <v>52</v>
      </c>
      <c r="D55" s="5" t="s">
        <v>58</v>
      </c>
      <c r="E55" s="4" t="s">
        <v>54</v>
      </c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4"/>
      <c r="AX55" s="4"/>
      <c r="AY55" s="5"/>
    </row>
    <row r="56" spans="1:51" ht="108">
      <c r="A56" s="2" t="s">
        <v>59</v>
      </c>
      <c r="B56" s="2"/>
      <c r="C56" s="4" t="s">
        <v>52</v>
      </c>
      <c r="D56" s="5" t="s">
        <v>58</v>
      </c>
      <c r="E56" s="6" t="s">
        <v>60</v>
      </c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4"/>
      <c r="AX56" s="4"/>
      <c r="AY56" s="5"/>
    </row>
    <row r="57" spans="1:51" ht="24">
      <c r="A57" s="2" t="s">
        <v>61</v>
      </c>
      <c r="B57" s="2"/>
      <c r="C57" s="4" t="s">
        <v>52</v>
      </c>
      <c r="D57" s="5" t="s">
        <v>58</v>
      </c>
      <c r="E57" s="4" t="s">
        <v>54</v>
      </c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4"/>
      <c r="AX57" s="4"/>
      <c r="AY57" s="5" t="s">
        <v>62</v>
      </c>
    </row>
    <row r="58" spans="1:51" ht="24">
      <c r="A58" s="2" t="s">
        <v>63</v>
      </c>
      <c r="B58" s="2"/>
      <c r="C58" s="4" t="s">
        <v>52</v>
      </c>
      <c r="D58" s="5" t="s">
        <v>53</v>
      </c>
      <c r="E58" s="4" t="s">
        <v>54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4"/>
      <c r="AX58" s="4"/>
      <c r="AY58" s="5"/>
    </row>
    <row r="59" spans="1:51" ht="96">
      <c r="A59" s="2" t="s">
        <v>64</v>
      </c>
      <c r="B59" s="2"/>
      <c r="C59" s="4" t="s">
        <v>52</v>
      </c>
      <c r="D59" s="5" t="s">
        <v>58</v>
      </c>
      <c r="E59" s="6" t="s">
        <v>65</v>
      </c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4"/>
      <c r="AX59" s="4"/>
      <c r="AY59" s="5"/>
    </row>
    <row r="60" spans="1:51" ht="84">
      <c r="A60" s="2" t="s">
        <v>66</v>
      </c>
      <c r="B60" s="2"/>
      <c r="C60" s="4" t="s">
        <v>52</v>
      </c>
      <c r="D60" s="5" t="s">
        <v>58</v>
      </c>
      <c r="E60" s="6" t="s">
        <v>67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4"/>
      <c r="AX60" s="4"/>
      <c r="AY60" s="5" t="s">
        <v>68</v>
      </c>
    </row>
    <row r="61" spans="1:51" ht="72">
      <c r="A61" s="2" t="s">
        <v>69</v>
      </c>
      <c r="B61" s="2"/>
      <c r="C61" s="4" t="s">
        <v>52</v>
      </c>
      <c r="D61" s="5" t="s">
        <v>58</v>
      </c>
      <c r="E61" s="6" t="s">
        <v>70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4"/>
      <c r="AX61" s="4"/>
      <c r="AY61" s="5" t="s">
        <v>68</v>
      </c>
    </row>
    <row r="62" spans="1:51" ht="24">
      <c r="A62" s="2" t="s">
        <v>71</v>
      </c>
      <c r="B62" s="2"/>
      <c r="C62" s="4" t="s">
        <v>52</v>
      </c>
      <c r="D62" s="5" t="s">
        <v>58</v>
      </c>
      <c r="E62" s="4" t="s">
        <v>54</v>
      </c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4"/>
      <c r="AX62" s="4"/>
      <c r="AY62" s="5" t="s">
        <v>68</v>
      </c>
    </row>
    <row r="63" spans="1:51" ht="36">
      <c r="A63" s="2" t="s">
        <v>72</v>
      </c>
      <c r="B63" s="2"/>
      <c r="C63" s="4" t="s">
        <v>52</v>
      </c>
      <c r="D63" s="5" t="s">
        <v>58</v>
      </c>
      <c r="E63" s="4" t="s">
        <v>73</v>
      </c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4"/>
      <c r="AX63" s="4"/>
      <c r="AY63" s="5" t="s">
        <v>68</v>
      </c>
    </row>
    <row r="64" spans="1:51" ht="60">
      <c r="A64" s="2" t="s">
        <v>74</v>
      </c>
      <c r="B64" s="2"/>
      <c r="C64" s="4" t="s">
        <v>52</v>
      </c>
      <c r="D64" s="5" t="s">
        <v>58</v>
      </c>
      <c r="E64" s="6" t="s">
        <v>75</v>
      </c>
      <c r="F64" s="8"/>
      <c r="G64" s="8"/>
      <c r="H64" s="8"/>
      <c r="I64" s="9">
        <v>23.1</v>
      </c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4"/>
      <c r="AX64" s="4"/>
      <c r="AY64" s="5"/>
    </row>
    <row r="65" spans="1:51" ht="48">
      <c r="A65" s="2" t="s">
        <v>76</v>
      </c>
      <c r="B65" s="2"/>
      <c r="C65" s="4" t="s">
        <v>52</v>
      </c>
      <c r="D65" s="5" t="s">
        <v>58</v>
      </c>
      <c r="E65" s="4" t="s">
        <v>77</v>
      </c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4"/>
      <c r="AX65" s="4"/>
      <c r="AY65" s="5" t="s">
        <v>78</v>
      </c>
    </row>
    <row r="66" spans="1:51" ht="24">
      <c r="A66" s="2" t="s">
        <v>79</v>
      </c>
      <c r="B66" s="2"/>
      <c r="C66" s="4" t="s">
        <v>52</v>
      </c>
      <c r="D66" s="5" t="s">
        <v>58</v>
      </c>
      <c r="E66" s="4" t="s">
        <v>54</v>
      </c>
      <c r="F66" s="8"/>
      <c r="G66" s="8"/>
      <c r="H66" s="8"/>
      <c r="I66" s="13">
        <v>5.15</v>
      </c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4"/>
      <c r="AX66" s="4"/>
      <c r="AY66" s="5" t="s">
        <v>68</v>
      </c>
    </row>
    <row r="67" spans="1:51" ht="36">
      <c r="A67" s="2" t="s">
        <v>80</v>
      </c>
      <c r="B67" s="2"/>
      <c r="C67" s="4" t="s">
        <v>52</v>
      </c>
      <c r="D67" s="5" t="s">
        <v>58</v>
      </c>
      <c r="E67" s="4" t="s">
        <v>81</v>
      </c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4"/>
      <c r="AX67" s="4"/>
      <c r="AY67" s="5" t="s">
        <v>82</v>
      </c>
    </row>
    <row r="68" spans="1:51" ht="24">
      <c r="A68" s="2" t="s">
        <v>83</v>
      </c>
      <c r="B68" s="2"/>
      <c r="C68" s="4" t="s">
        <v>52</v>
      </c>
      <c r="D68" s="5" t="s">
        <v>58</v>
      </c>
      <c r="E68" s="4" t="s">
        <v>54</v>
      </c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4"/>
      <c r="AX68" s="4"/>
      <c r="AY68" s="5"/>
    </row>
    <row r="69" spans="1:51" ht="24">
      <c r="A69" s="2" t="s">
        <v>84</v>
      </c>
      <c r="B69" s="2"/>
      <c r="C69" s="4" t="s">
        <v>52</v>
      </c>
      <c r="D69" s="5" t="s">
        <v>58</v>
      </c>
      <c r="E69" s="4" t="s">
        <v>54</v>
      </c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4"/>
      <c r="AX69" s="4"/>
      <c r="AY69" s="5"/>
    </row>
    <row r="70" spans="1:51" ht="24">
      <c r="A70" s="2" t="s">
        <v>85</v>
      </c>
      <c r="B70" s="2"/>
      <c r="C70" s="4" t="s">
        <v>52</v>
      </c>
      <c r="D70" s="5" t="s">
        <v>53</v>
      </c>
      <c r="E70" s="4" t="s">
        <v>54</v>
      </c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4"/>
      <c r="AX70" s="4"/>
      <c r="AY70" s="5"/>
    </row>
    <row r="71" spans="1:51" ht="24">
      <c r="A71" s="2" t="s">
        <v>86</v>
      </c>
      <c r="B71" s="2"/>
      <c r="C71" s="4" t="s">
        <v>52</v>
      </c>
      <c r="D71" s="5" t="s">
        <v>58</v>
      </c>
      <c r="E71" s="4" t="s">
        <v>54</v>
      </c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4"/>
      <c r="AX71" s="4"/>
      <c r="AY71" s="5" t="s">
        <v>68</v>
      </c>
    </row>
    <row r="72" spans="1:51" ht="24">
      <c r="A72" s="2" t="s">
        <v>87</v>
      </c>
      <c r="B72" s="2"/>
      <c r="C72" s="4" t="s">
        <v>52</v>
      </c>
      <c r="D72" s="5" t="s">
        <v>58</v>
      </c>
      <c r="E72" s="4" t="s">
        <v>54</v>
      </c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4"/>
      <c r="AX72" s="4"/>
      <c r="AY72" s="5" t="s">
        <v>88</v>
      </c>
    </row>
    <row r="73" spans="1:51" ht="48">
      <c r="A73" s="2" t="s">
        <v>89</v>
      </c>
      <c r="B73" s="2"/>
      <c r="C73" s="4" t="s">
        <v>52</v>
      </c>
      <c r="D73" s="5" t="s">
        <v>58</v>
      </c>
      <c r="E73" s="4" t="s">
        <v>90</v>
      </c>
      <c r="F73" s="8"/>
      <c r="G73" s="11">
        <v>0</v>
      </c>
      <c r="H73" s="8"/>
      <c r="I73" s="9">
        <v>1845.8</v>
      </c>
      <c r="J73" s="9">
        <v>808.8</v>
      </c>
      <c r="K73" s="9">
        <v>559.79999999999995</v>
      </c>
      <c r="L73" s="9">
        <v>127.6</v>
      </c>
      <c r="M73" s="9">
        <v>-235.3</v>
      </c>
      <c r="N73" s="9">
        <v>3524.8</v>
      </c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4"/>
      <c r="AX73" s="4"/>
      <c r="AY73" s="5" t="s">
        <v>62</v>
      </c>
    </row>
    <row r="74" spans="1:51" ht="84">
      <c r="A74" s="2" t="s">
        <v>91</v>
      </c>
      <c r="B74" s="2"/>
      <c r="C74" s="4" t="s">
        <v>52</v>
      </c>
      <c r="D74" s="5" t="s">
        <v>58</v>
      </c>
      <c r="E74" s="6" t="s">
        <v>92</v>
      </c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4" t="s">
        <v>93</v>
      </c>
      <c r="AX74" s="4" t="s">
        <v>93</v>
      </c>
      <c r="AY74" s="5" t="s">
        <v>82</v>
      </c>
    </row>
    <row r="75" spans="1:51" ht="72">
      <c r="A75" s="2" t="s">
        <v>94</v>
      </c>
      <c r="B75" s="2"/>
      <c r="C75" s="4" t="s">
        <v>52</v>
      </c>
      <c r="D75" s="5" t="s">
        <v>58</v>
      </c>
      <c r="E75" s="6" t="s">
        <v>95</v>
      </c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4"/>
      <c r="AX75" s="4"/>
      <c r="AY75" s="5" t="s">
        <v>82</v>
      </c>
    </row>
    <row r="76" spans="1:51" ht="24">
      <c r="A76" s="2" t="s">
        <v>96</v>
      </c>
      <c r="B76" s="2"/>
      <c r="C76" s="4" t="s">
        <v>52</v>
      </c>
      <c r="D76" s="5" t="s">
        <v>58</v>
      </c>
      <c r="E76" s="4" t="s">
        <v>54</v>
      </c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4"/>
      <c r="AX76" s="4"/>
      <c r="AY76" s="5"/>
    </row>
    <row r="77" spans="1:51" ht="24">
      <c r="A77" s="2" t="s">
        <v>97</v>
      </c>
      <c r="B77" s="2"/>
      <c r="C77" s="4" t="s">
        <v>52</v>
      </c>
      <c r="D77" s="5" t="s">
        <v>58</v>
      </c>
      <c r="E77" s="4" t="s">
        <v>54</v>
      </c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4"/>
      <c r="AX77" s="4"/>
      <c r="AY77" s="5"/>
    </row>
    <row r="78" spans="1:51" ht="84">
      <c r="A78" s="2" t="s">
        <v>98</v>
      </c>
      <c r="B78" s="2"/>
      <c r="C78" s="4" t="s">
        <v>52</v>
      </c>
      <c r="D78" s="5" t="s">
        <v>58</v>
      </c>
      <c r="E78" s="6" t="s">
        <v>99</v>
      </c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4"/>
      <c r="AX78" s="4"/>
      <c r="AY78" s="5" t="s">
        <v>100</v>
      </c>
    </row>
    <row r="79" spans="1:51" ht="84">
      <c r="A79" s="2" t="s">
        <v>101</v>
      </c>
      <c r="B79" s="2"/>
      <c r="C79" s="4" t="s">
        <v>52</v>
      </c>
      <c r="D79" s="5" t="s">
        <v>58</v>
      </c>
      <c r="E79" s="6" t="s">
        <v>102</v>
      </c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4"/>
      <c r="AX79" s="4"/>
      <c r="AY79" s="5"/>
    </row>
    <row r="80" spans="1:51" ht="24">
      <c r="A80" s="2" t="s">
        <v>103</v>
      </c>
      <c r="B80" s="2"/>
      <c r="C80" s="4" t="s">
        <v>52</v>
      </c>
      <c r="D80" s="5" t="s">
        <v>58</v>
      </c>
      <c r="E80" s="4" t="s">
        <v>54</v>
      </c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4"/>
      <c r="AX80" s="4"/>
      <c r="AY80" s="5" t="s">
        <v>104</v>
      </c>
    </row>
    <row r="81" spans="1:51" ht="24">
      <c r="A81" s="2" t="s">
        <v>105</v>
      </c>
      <c r="B81" s="2"/>
      <c r="C81" s="4" t="s">
        <v>52</v>
      </c>
      <c r="D81" s="5" t="s">
        <v>58</v>
      </c>
      <c r="E81" s="4" t="s">
        <v>54</v>
      </c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4"/>
      <c r="AX81" s="4"/>
      <c r="AY81" s="5" t="s">
        <v>68</v>
      </c>
    </row>
    <row r="82" spans="1:51" ht="60">
      <c r="A82" s="2" t="s">
        <v>106</v>
      </c>
      <c r="B82" s="2"/>
      <c r="C82" s="4" t="s">
        <v>52</v>
      </c>
      <c r="D82" s="5" t="s">
        <v>58</v>
      </c>
      <c r="E82" s="7" t="s">
        <v>107</v>
      </c>
      <c r="F82" s="8"/>
      <c r="G82" s="8"/>
      <c r="H82" s="8"/>
      <c r="I82" s="9">
        <v>13718.8</v>
      </c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4"/>
      <c r="AX82" s="4"/>
      <c r="AY82" s="5" t="s">
        <v>108</v>
      </c>
    </row>
    <row r="83" spans="1:51" ht="108">
      <c r="A83" s="2" t="s">
        <v>109</v>
      </c>
      <c r="B83" s="2"/>
      <c r="C83" s="4" t="s">
        <v>52</v>
      </c>
      <c r="D83" s="5" t="s">
        <v>58</v>
      </c>
      <c r="E83" s="6" t="s">
        <v>110</v>
      </c>
      <c r="F83" s="8"/>
      <c r="G83" s="8"/>
      <c r="H83" s="8"/>
      <c r="I83" s="9">
        <v>13718.8</v>
      </c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4"/>
      <c r="AX83" s="4"/>
      <c r="AY83" s="5" t="s">
        <v>108</v>
      </c>
    </row>
    <row r="84" spans="1:51" ht="84">
      <c r="A84" s="2" t="s">
        <v>111</v>
      </c>
      <c r="B84" s="2"/>
      <c r="C84" s="4" t="s">
        <v>52</v>
      </c>
      <c r="D84" s="5" t="s">
        <v>58</v>
      </c>
      <c r="E84" s="6" t="s">
        <v>112</v>
      </c>
      <c r="F84" s="8"/>
      <c r="G84" s="8"/>
      <c r="H84" s="8"/>
      <c r="I84" s="9">
        <v>13.5</v>
      </c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4"/>
      <c r="AX84" s="4"/>
      <c r="AY84" s="5" t="s">
        <v>68</v>
      </c>
    </row>
    <row r="85" spans="1:51" ht="24">
      <c r="A85" s="2" t="s">
        <v>113</v>
      </c>
      <c r="B85" s="2"/>
      <c r="C85" s="4" t="s">
        <v>52</v>
      </c>
      <c r="D85" s="5" t="s">
        <v>58</v>
      </c>
      <c r="E85" s="4" t="s">
        <v>54</v>
      </c>
      <c r="F85" s="8"/>
      <c r="G85" s="8"/>
      <c r="H85" s="8"/>
      <c r="I85" s="9">
        <v>13.7</v>
      </c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4"/>
      <c r="AX85" s="4"/>
      <c r="AY85" s="5"/>
    </row>
    <row r="86" spans="1:51" ht="84">
      <c r="A86" s="2" t="s">
        <v>114</v>
      </c>
      <c r="B86" s="2"/>
      <c r="C86" s="4" t="s">
        <v>52</v>
      </c>
      <c r="D86" s="5" t="s">
        <v>58</v>
      </c>
      <c r="E86" s="6" t="s">
        <v>115</v>
      </c>
      <c r="F86" s="8"/>
      <c r="G86" s="8"/>
      <c r="H86" s="8"/>
      <c r="I86" s="9">
        <v>13767.2</v>
      </c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4" t="s">
        <v>116</v>
      </c>
      <c r="AX86" s="4" t="s">
        <v>116</v>
      </c>
      <c r="AY86" s="5" t="s">
        <v>68</v>
      </c>
    </row>
    <row r="87" spans="1:51" ht="24">
      <c r="A87" s="2" t="s">
        <v>117</v>
      </c>
      <c r="B87" s="2"/>
      <c r="C87" s="4" t="s">
        <v>52</v>
      </c>
      <c r="D87" s="5" t="s">
        <v>58</v>
      </c>
      <c r="E87" s="4" t="s">
        <v>54</v>
      </c>
      <c r="F87" s="8"/>
      <c r="G87" s="8"/>
      <c r="H87" s="8"/>
      <c r="I87" s="13">
        <v>9.56</v>
      </c>
      <c r="J87" s="8"/>
      <c r="K87" s="13">
        <v>9.5500000000000007</v>
      </c>
      <c r="L87" s="9">
        <v>67</v>
      </c>
      <c r="M87" s="8"/>
      <c r="N87" s="9">
        <v>5090</v>
      </c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4" t="s">
        <v>118</v>
      </c>
      <c r="AX87" s="4" t="s">
        <v>118</v>
      </c>
      <c r="AY87" s="5" t="s">
        <v>82</v>
      </c>
    </row>
    <row r="88" spans="1:51" ht="132">
      <c r="A88" s="2" t="s">
        <v>119</v>
      </c>
      <c r="B88" s="2"/>
      <c r="C88" s="4" t="s">
        <v>52</v>
      </c>
      <c r="D88" s="5" t="s">
        <v>58</v>
      </c>
      <c r="E88" s="6" t="s">
        <v>120</v>
      </c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9">
        <v>158.9</v>
      </c>
      <c r="AB88" s="9">
        <v>285.2</v>
      </c>
      <c r="AC88" s="9">
        <v>342</v>
      </c>
      <c r="AD88" s="8"/>
      <c r="AE88" s="8"/>
      <c r="AF88" s="8"/>
      <c r="AG88" s="8"/>
      <c r="AH88" s="8"/>
      <c r="AI88" s="8"/>
      <c r="AJ88" s="9">
        <v>5760.1</v>
      </c>
      <c r="AK88" s="9">
        <v>4979.3999999999996</v>
      </c>
      <c r="AL88" s="9">
        <v>6200.4</v>
      </c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4"/>
      <c r="AX88" s="4"/>
      <c r="AY88" s="5" t="s">
        <v>121</v>
      </c>
    </row>
    <row r="89" spans="1:51" ht="24">
      <c r="A89" s="2" t="s">
        <v>122</v>
      </c>
      <c r="B89" s="2"/>
      <c r="C89" s="4" t="s">
        <v>52</v>
      </c>
      <c r="D89" s="5" t="s">
        <v>58</v>
      </c>
      <c r="E89" s="4" t="s">
        <v>54</v>
      </c>
      <c r="F89" s="8"/>
      <c r="G89" s="11">
        <v>0</v>
      </c>
      <c r="H89" s="8"/>
      <c r="I89" s="9">
        <v>61</v>
      </c>
      <c r="J89" s="13">
        <v>2.08</v>
      </c>
      <c r="K89" s="13">
        <v>1.94</v>
      </c>
      <c r="L89" s="13">
        <v>1.74</v>
      </c>
      <c r="M89" s="8"/>
      <c r="N89" s="9">
        <v>14.5</v>
      </c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13">
        <v>6.19</v>
      </c>
      <c r="AA89" s="13">
        <v>6.82</v>
      </c>
      <c r="AB89" s="9">
        <v>27.9</v>
      </c>
      <c r="AC89" s="9">
        <v>22.1</v>
      </c>
      <c r="AD89" s="8"/>
      <c r="AE89" s="8"/>
      <c r="AF89" s="8"/>
      <c r="AG89" s="8"/>
      <c r="AH89" s="8"/>
      <c r="AI89" s="9">
        <v>55.5</v>
      </c>
      <c r="AJ89" s="9">
        <v>115.5</v>
      </c>
      <c r="AK89" s="9">
        <v>114.5</v>
      </c>
      <c r="AL89" s="9">
        <v>103.9</v>
      </c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4"/>
      <c r="AX89" s="4"/>
      <c r="AY89" s="5"/>
    </row>
    <row r="90" spans="1:51" ht="24">
      <c r="A90" s="2" t="s">
        <v>127</v>
      </c>
      <c r="B90" s="2"/>
      <c r="C90" s="4" t="s">
        <v>52</v>
      </c>
      <c r="D90" s="5" t="s">
        <v>53</v>
      </c>
      <c r="E90" s="4" t="s">
        <v>54</v>
      </c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4"/>
      <c r="AX90" s="4"/>
      <c r="AY90" s="5"/>
    </row>
    <row r="91" spans="1:51" ht="72">
      <c r="A91" s="2" t="s">
        <v>128</v>
      </c>
      <c r="B91" s="2"/>
      <c r="C91" s="4" t="s">
        <v>52</v>
      </c>
      <c r="D91" s="5" t="s">
        <v>58</v>
      </c>
      <c r="E91" s="6" t="s">
        <v>129</v>
      </c>
      <c r="F91" s="8"/>
      <c r="G91" s="8"/>
      <c r="H91" s="8"/>
      <c r="I91" s="9">
        <v>7362.8</v>
      </c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4" t="s">
        <v>116</v>
      </c>
      <c r="AX91" s="4" t="s">
        <v>116</v>
      </c>
      <c r="AY91" s="5" t="s">
        <v>68</v>
      </c>
    </row>
    <row r="92" spans="1:51" ht="24">
      <c r="A92" s="2" t="s">
        <v>130</v>
      </c>
      <c r="B92" s="2"/>
      <c r="C92" s="4" t="s">
        <v>52</v>
      </c>
      <c r="D92" s="5" t="s">
        <v>58</v>
      </c>
      <c r="E92" s="4" t="s">
        <v>54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4"/>
      <c r="AX92" s="4"/>
      <c r="AY92" s="5"/>
    </row>
    <row r="93" spans="1:51" ht="24">
      <c r="A93" s="2" t="s">
        <v>131</v>
      </c>
      <c r="B93" s="2"/>
      <c r="C93" s="4" t="s">
        <v>52</v>
      </c>
      <c r="D93" s="5" t="s">
        <v>53</v>
      </c>
      <c r="E93" s="4" t="s">
        <v>54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4"/>
      <c r="AX93" s="4"/>
      <c r="AY93" s="5"/>
    </row>
    <row r="94" spans="1:51" ht="24">
      <c r="A94" s="2" t="s">
        <v>132</v>
      </c>
      <c r="B94" s="2"/>
      <c r="C94" s="4" t="s">
        <v>52</v>
      </c>
      <c r="D94" s="5" t="s">
        <v>58</v>
      </c>
      <c r="E94" s="4" t="s">
        <v>54</v>
      </c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4"/>
      <c r="AX94" s="4"/>
      <c r="AY94" s="5"/>
    </row>
    <row r="95" spans="1:51" ht="24">
      <c r="A95" s="2" t="s">
        <v>133</v>
      </c>
      <c r="B95" s="2"/>
      <c r="C95" s="4" t="s">
        <v>52</v>
      </c>
      <c r="D95" s="5" t="s">
        <v>58</v>
      </c>
      <c r="E95" s="4" t="s">
        <v>54</v>
      </c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4"/>
      <c r="AX95" s="4"/>
      <c r="AY95" s="5"/>
    </row>
    <row r="96" spans="1:51" ht="60">
      <c r="A96" s="2" t="s">
        <v>134</v>
      </c>
      <c r="B96" s="2"/>
      <c r="C96" s="4" t="s">
        <v>52</v>
      </c>
      <c r="D96" s="5" t="s">
        <v>58</v>
      </c>
      <c r="E96" s="7" t="s">
        <v>135</v>
      </c>
      <c r="F96" s="8"/>
      <c r="G96" s="12">
        <v>0.126</v>
      </c>
      <c r="H96" s="8"/>
      <c r="I96" s="8"/>
      <c r="J96" s="8"/>
      <c r="K96" s="12">
        <v>-0.31900000000000001</v>
      </c>
      <c r="L96" s="12">
        <v>-0.34300000000000003</v>
      </c>
      <c r="M96" s="12">
        <v>0</v>
      </c>
      <c r="N96" s="13">
        <v>5.78</v>
      </c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11">
        <v>0</v>
      </c>
      <c r="AD96" s="8"/>
      <c r="AE96" s="8"/>
      <c r="AF96" s="8"/>
      <c r="AG96" s="8"/>
      <c r="AH96" s="8"/>
      <c r="AI96" s="8"/>
      <c r="AJ96" s="8"/>
      <c r="AK96" s="8"/>
      <c r="AL96" s="11">
        <v>0</v>
      </c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4"/>
      <c r="AX96" s="4"/>
      <c r="AY96" s="5" t="s">
        <v>62</v>
      </c>
    </row>
    <row r="97" spans="1:51" ht="24">
      <c r="A97" s="2" t="s">
        <v>141</v>
      </c>
      <c r="B97" s="2"/>
      <c r="C97" s="4" t="s">
        <v>52</v>
      </c>
      <c r="D97" s="5" t="s">
        <v>53</v>
      </c>
      <c r="E97" s="4" t="s">
        <v>54</v>
      </c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4"/>
      <c r="AX97" s="4"/>
      <c r="AY97" s="5"/>
    </row>
    <row r="98" spans="1:51" ht="96">
      <c r="A98" s="2" t="s">
        <v>142</v>
      </c>
      <c r="B98" s="2"/>
      <c r="C98" s="4" t="s">
        <v>52</v>
      </c>
      <c r="D98" s="5" t="s">
        <v>58</v>
      </c>
      <c r="E98" s="6" t="s">
        <v>143</v>
      </c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4"/>
      <c r="AX98" s="4"/>
      <c r="AY98" s="5"/>
    </row>
    <row r="99" spans="1:51" ht="24">
      <c r="A99" s="2" t="s">
        <v>144</v>
      </c>
      <c r="B99" s="2"/>
      <c r="C99" s="4" t="s">
        <v>52</v>
      </c>
      <c r="D99" s="5" t="s">
        <v>58</v>
      </c>
      <c r="E99" s="4" t="s">
        <v>54</v>
      </c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4" t="s">
        <v>118</v>
      </c>
      <c r="AX99" s="4" t="s">
        <v>118</v>
      </c>
      <c r="AY99" s="5"/>
    </row>
    <row r="100" spans="1:51" ht="36">
      <c r="A100" s="2" t="s">
        <v>145</v>
      </c>
      <c r="B100" s="2"/>
      <c r="C100" s="4" t="s">
        <v>52</v>
      </c>
      <c r="D100" s="5" t="s">
        <v>125</v>
      </c>
      <c r="E100" s="4" t="s">
        <v>146</v>
      </c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4"/>
      <c r="AX100" s="4"/>
      <c r="AY100" s="5" t="s">
        <v>108</v>
      </c>
    </row>
    <row r="101" spans="1:51" ht="24">
      <c r="A101" s="2" t="s">
        <v>151</v>
      </c>
      <c r="B101" s="2"/>
      <c r="C101" s="4" t="s">
        <v>52</v>
      </c>
      <c r="D101" s="5" t="s">
        <v>58</v>
      </c>
      <c r="E101" s="4" t="s">
        <v>54</v>
      </c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4"/>
      <c r="AX101" s="4"/>
      <c r="AY101" s="5" t="s">
        <v>152</v>
      </c>
    </row>
    <row r="102" spans="1:51" ht="132">
      <c r="A102" s="2" t="s">
        <v>153</v>
      </c>
      <c r="B102" s="2"/>
      <c r="C102" s="4" t="s">
        <v>52</v>
      </c>
      <c r="D102" s="5" t="s">
        <v>58</v>
      </c>
      <c r="E102" s="6" t="s">
        <v>154</v>
      </c>
      <c r="F102" s="8"/>
      <c r="G102" s="8"/>
      <c r="H102" s="8"/>
      <c r="I102" s="9">
        <v>1340.3</v>
      </c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4"/>
      <c r="AX102" s="4"/>
      <c r="AY102" s="5"/>
    </row>
    <row r="103" spans="1:51" ht="48">
      <c r="A103" s="2" t="s">
        <v>155</v>
      </c>
      <c r="B103" s="2"/>
      <c r="C103" s="4" t="s">
        <v>52</v>
      </c>
      <c r="D103" s="5" t="s">
        <v>58</v>
      </c>
      <c r="E103" s="4" t="s">
        <v>156</v>
      </c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4" t="s">
        <v>157</v>
      </c>
      <c r="AX103" s="4" t="s">
        <v>157</v>
      </c>
      <c r="AY103" s="5" t="s">
        <v>68</v>
      </c>
    </row>
    <row r="104" spans="1:51" ht="24">
      <c r="A104" s="2" t="s">
        <v>162</v>
      </c>
      <c r="B104" s="2"/>
      <c r="C104" s="4" t="s">
        <v>52</v>
      </c>
      <c r="D104" s="5" t="s">
        <v>58</v>
      </c>
      <c r="E104" s="4" t="s">
        <v>54</v>
      </c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4"/>
      <c r="AX104" s="4"/>
      <c r="AY104" s="5" t="s">
        <v>68</v>
      </c>
    </row>
    <row r="105" spans="1:51" ht="24">
      <c r="A105" s="2" t="s">
        <v>163</v>
      </c>
      <c r="B105" s="2"/>
      <c r="C105" s="4" t="s">
        <v>52</v>
      </c>
      <c r="D105" s="5" t="s">
        <v>58</v>
      </c>
      <c r="E105" s="4" t="s">
        <v>54</v>
      </c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4"/>
      <c r="AX105" s="4"/>
      <c r="AY105" s="5" t="s">
        <v>164</v>
      </c>
    </row>
    <row r="106" spans="1:51" ht="36">
      <c r="A106" s="2" t="s">
        <v>165</v>
      </c>
      <c r="B106" s="2"/>
      <c r="C106" s="4" t="s">
        <v>52</v>
      </c>
      <c r="D106" s="5" t="s">
        <v>58</v>
      </c>
      <c r="E106" s="4" t="s">
        <v>166</v>
      </c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4"/>
      <c r="AX106" s="4"/>
      <c r="AY106" s="5" t="s">
        <v>68</v>
      </c>
    </row>
    <row r="107" spans="1:51" ht="72">
      <c r="A107" s="2" t="s">
        <v>167</v>
      </c>
      <c r="B107" s="2"/>
      <c r="C107" s="4" t="s">
        <v>52</v>
      </c>
      <c r="D107" s="5" t="s">
        <v>58</v>
      </c>
      <c r="E107" s="6" t="s">
        <v>168</v>
      </c>
      <c r="F107" s="8"/>
      <c r="G107" s="8"/>
      <c r="H107" s="8"/>
      <c r="I107" s="9">
        <v>972.3</v>
      </c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4"/>
      <c r="AX107" s="4"/>
      <c r="AY107" s="5" t="s">
        <v>169</v>
      </c>
    </row>
    <row r="108" spans="1:51" ht="72">
      <c r="A108" s="2" t="s">
        <v>170</v>
      </c>
      <c r="B108" s="2"/>
      <c r="C108" s="4" t="s">
        <v>52</v>
      </c>
      <c r="D108" s="5" t="s">
        <v>58</v>
      </c>
      <c r="E108" s="6" t="s">
        <v>171</v>
      </c>
      <c r="F108" s="8"/>
      <c r="G108" s="8"/>
      <c r="H108" s="8"/>
      <c r="I108" s="9">
        <v>4577.7</v>
      </c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4" t="s">
        <v>157</v>
      </c>
      <c r="AX108" s="4" t="s">
        <v>157</v>
      </c>
      <c r="AY108" s="5" t="s">
        <v>68</v>
      </c>
    </row>
    <row r="109" spans="1:51" ht="60">
      <c r="A109" s="2" t="s">
        <v>172</v>
      </c>
      <c r="B109" s="2"/>
      <c r="C109" s="4" t="s">
        <v>52</v>
      </c>
      <c r="D109" s="5" t="s">
        <v>58</v>
      </c>
      <c r="E109" s="6" t="s">
        <v>173</v>
      </c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4"/>
      <c r="AX109" s="4"/>
      <c r="AY109" s="5" t="s">
        <v>150</v>
      </c>
    </row>
    <row r="110" spans="1:51" ht="273">
      <c r="A110" s="2" t="s">
        <v>174</v>
      </c>
      <c r="B110" s="2"/>
      <c r="C110" s="4" t="s">
        <v>52</v>
      </c>
      <c r="D110" s="5" t="s">
        <v>58</v>
      </c>
      <c r="E110" s="6" t="s">
        <v>175</v>
      </c>
      <c r="F110" s="8"/>
      <c r="G110" s="9">
        <v>86190.3</v>
      </c>
      <c r="H110" s="9">
        <v>76608.7</v>
      </c>
      <c r="I110" s="9">
        <v>398520.5</v>
      </c>
      <c r="J110" s="9">
        <v>59570.1</v>
      </c>
      <c r="K110" s="9">
        <v>22920.2</v>
      </c>
      <c r="L110" s="9">
        <v>2532.5</v>
      </c>
      <c r="M110" s="9">
        <v>-3585.7</v>
      </c>
      <c r="N110" s="9">
        <v>290690.5</v>
      </c>
      <c r="O110" s="8"/>
      <c r="P110" s="8"/>
      <c r="Q110" s="8"/>
      <c r="R110" s="8"/>
      <c r="S110" s="8"/>
      <c r="T110" s="8"/>
      <c r="U110" s="11">
        <v>0</v>
      </c>
      <c r="V110" s="11">
        <v>0</v>
      </c>
      <c r="W110" s="9">
        <v>53722.7</v>
      </c>
      <c r="X110" s="9">
        <v>58899.8</v>
      </c>
      <c r="Y110" s="9">
        <v>64561.8</v>
      </c>
      <c r="Z110" s="9">
        <v>57724.5</v>
      </c>
      <c r="AA110" s="9">
        <v>37194.9</v>
      </c>
      <c r="AB110" s="9">
        <v>46368.5</v>
      </c>
      <c r="AC110" s="9">
        <v>61497</v>
      </c>
      <c r="AD110" s="9">
        <v>223657.1</v>
      </c>
      <c r="AE110" s="9">
        <v>316073.90000000002</v>
      </c>
      <c r="AF110" s="9">
        <v>395670.6</v>
      </c>
      <c r="AG110" s="9">
        <v>452730.5</v>
      </c>
      <c r="AH110" s="9">
        <v>447755.5</v>
      </c>
      <c r="AI110" s="9">
        <v>382096.8</v>
      </c>
      <c r="AJ110" s="9">
        <v>277798.8</v>
      </c>
      <c r="AK110" s="9">
        <v>314558.7</v>
      </c>
      <c r="AL110" s="9">
        <v>382966.5</v>
      </c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4" t="s">
        <v>176</v>
      </c>
      <c r="AX110" s="4" t="s">
        <v>176</v>
      </c>
      <c r="AY110" s="5" t="s">
        <v>150</v>
      </c>
    </row>
    <row r="111" spans="1:51" ht="339">
      <c r="A111" s="2" t="s">
        <v>177</v>
      </c>
      <c r="B111" s="2"/>
      <c r="C111" s="4" t="s">
        <v>52</v>
      </c>
      <c r="D111" s="5" t="s">
        <v>58</v>
      </c>
      <c r="E111" s="6" t="s">
        <v>178</v>
      </c>
      <c r="F111" s="8"/>
      <c r="G111" s="9">
        <v>66884.100000000006</v>
      </c>
      <c r="H111" s="9">
        <v>38576.1</v>
      </c>
      <c r="I111" s="9">
        <v>455533.5</v>
      </c>
      <c r="J111" s="9">
        <v>29253.3</v>
      </c>
      <c r="K111" s="9">
        <v>12534.4</v>
      </c>
      <c r="L111" s="9">
        <v>5540.4</v>
      </c>
      <c r="M111" s="9">
        <v>-1480.6</v>
      </c>
      <c r="N111" s="9">
        <v>104998</v>
      </c>
      <c r="O111" s="8"/>
      <c r="P111" s="8"/>
      <c r="Q111" s="8"/>
      <c r="R111" s="8"/>
      <c r="S111" s="8"/>
      <c r="T111" s="8"/>
      <c r="U111" s="8"/>
      <c r="V111" s="11">
        <v>0</v>
      </c>
      <c r="W111" s="9">
        <v>24006.799999999999</v>
      </c>
      <c r="X111" s="9">
        <v>33327.699999999997</v>
      </c>
      <c r="Y111" s="11">
        <v>0</v>
      </c>
      <c r="Z111" s="9">
        <v>37126.9</v>
      </c>
      <c r="AA111" s="9">
        <v>34759.800000000003</v>
      </c>
      <c r="AB111" s="9">
        <v>24012.3</v>
      </c>
      <c r="AC111" s="9">
        <v>30340.799999999999</v>
      </c>
      <c r="AD111" s="8"/>
      <c r="AE111" s="9">
        <v>41522.1</v>
      </c>
      <c r="AF111" s="9">
        <v>203829.3</v>
      </c>
      <c r="AG111" s="9">
        <v>323263.5</v>
      </c>
      <c r="AH111" s="9">
        <v>418125.7</v>
      </c>
      <c r="AI111" s="9">
        <v>474617.8</v>
      </c>
      <c r="AJ111" s="9">
        <v>465968.1</v>
      </c>
      <c r="AK111" s="9">
        <v>282907.09999999998</v>
      </c>
      <c r="AL111" s="9">
        <v>368624.6</v>
      </c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4" t="s">
        <v>176</v>
      </c>
      <c r="AX111" s="4" t="s">
        <v>176</v>
      </c>
      <c r="AY111" s="5" t="s">
        <v>150</v>
      </c>
    </row>
    <row r="112" spans="1:51" ht="24">
      <c r="A112" s="2" t="s">
        <v>182</v>
      </c>
      <c r="B112" s="2"/>
      <c r="C112" s="4" t="s">
        <v>52</v>
      </c>
      <c r="D112" s="5" t="s">
        <v>58</v>
      </c>
      <c r="E112" s="4" t="s">
        <v>54</v>
      </c>
      <c r="F112" s="8"/>
      <c r="G112" s="8"/>
      <c r="H112" s="8"/>
      <c r="I112" s="9">
        <v>731.9</v>
      </c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4" t="s">
        <v>183</v>
      </c>
      <c r="AX112" s="4" t="s">
        <v>183</v>
      </c>
      <c r="AY112" s="5" t="s">
        <v>100</v>
      </c>
    </row>
    <row r="113" spans="1:51" ht="24">
      <c r="A113" s="2" t="s">
        <v>184</v>
      </c>
      <c r="B113" s="2"/>
      <c r="C113" s="4" t="s">
        <v>52</v>
      </c>
      <c r="D113" s="5" t="s">
        <v>58</v>
      </c>
      <c r="E113" s="4" t="s">
        <v>54</v>
      </c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4"/>
      <c r="AX113" s="4"/>
      <c r="AY113" s="5" t="s">
        <v>185</v>
      </c>
    </row>
    <row r="114" spans="1:51" ht="24">
      <c r="A114" s="2" t="s">
        <v>186</v>
      </c>
      <c r="B114" s="2"/>
      <c r="C114" s="4" t="s">
        <v>52</v>
      </c>
      <c r="D114" s="5" t="s">
        <v>58</v>
      </c>
      <c r="E114" s="4" t="s">
        <v>54</v>
      </c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4"/>
      <c r="AX114" s="4"/>
      <c r="AY114" s="5" t="s">
        <v>100</v>
      </c>
    </row>
    <row r="115" spans="1:51" ht="24">
      <c r="A115" s="2" t="s">
        <v>187</v>
      </c>
      <c r="B115" s="2"/>
      <c r="C115" s="4" t="s">
        <v>52</v>
      </c>
      <c r="D115" s="5" t="s">
        <v>58</v>
      </c>
      <c r="E115" s="4" t="s">
        <v>54</v>
      </c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4"/>
      <c r="AX115" s="4"/>
      <c r="AY115" s="5" t="s">
        <v>185</v>
      </c>
    </row>
    <row r="116" spans="1:51" ht="24">
      <c r="A116" s="2" t="s">
        <v>188</v>
      </c>
      <c r="B116" s="2"/>
      <c r="C116" s="4" t="s">
        <v>52</v>
      </c>
      <c r="D116" s="5" t="s">
        <v>53</v>
      </c>
      <c r="E116" s="4" t="s">
        <v>54</v>
      </c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4"/>
      <c r="AX116" s="4"/>
      <c r="AY116" s="5"/>
    </row>
    <row r="117" spans="1:51" ht="96">
      <c r="A117" s="2" t="s">
        <v>189</v>
      </c>
      <c r="B117" s="2"/>
      <c r="C117" s="4" t="s">
        <v>52</v>
      </c>
      <c r="D117" s="5" t="s">
        <v>125</v>
      </c>
      <c r="E117" s="6" t="s">
        <v>190</v>
      </c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4" t="s">
        <v>157</v>
      </c>
      <c r="AX117" s="4" t="s">
        <v>157</v>
      </c>
      <c r="AY117" s="5" t="s">
        <v>68</v>
      </c>
    </row>
    <row r="118" spans="1:51" ht="24">
      <c r="A118" s="2" t="s">
        <v>191</v>
      </c>
      <c r="B118" s="2"/>
      <c r="C118" s="4" t="s">
        <v>52</v>
      </c>
      <c r="D118" s="5" t="s">
        <v>58</v>
      </c>
      <c r="E118" s="4" t="s">
        <v>54</v>
      </c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4"/>
      <c r="AX118" s="4"/>
      <c r="AY118" s="5" t="s">
        <v>68</v>
      </c>
    </row>
    <row r="119" spans="1:51" ht="24">
      <c r="A119" s="2" t="s">
        <v>192</v>
      </c>
      <c r="B119" s="2"/>
      <c r="C119" s="4" t="s">
        <v>52</v>
      </c>
      <c r="D119" s="5" t="s">
        <v>58</v>
      </c>
      <c r="E119" s="4" t="s">
        <v>54</v>
      </c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4"/>
      <c r="AX119" s="4"/>
      <c r="AY119" s="5" t="s">
        <v>68</v>
      </c>
    </row>
    <row r="120" spans="1:51" ht="24">
      <c r="A120" s="2" t="s">
        <v>193</v>
      </c>
      <c r="B120" s="2"/>
      <c r="C120" s="4" t="s">
        <v>52</v>
      </c>
      <c r="D120" s="5" t="s">
        <v>58</v>
      </c>
      <c r="E120" s="4" t="s">
        <v>54</v>
      </c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4"/>
      <c r="AX120" s="4"/>
      <c r="AY120" s="5" t="s">
        <v>68</v>
      </c>
    </row>
    <row r="121" spans="1:51" ht="36">
      <c r="A121" s="2" t="s">
        <v>194</v>
      </c>
      <c r="B121" s="2"/>
      <c r="C121" s="4" t="s">
        <v>52</v>
      </c>
      <c r="D121" s="5" t="s">
        <v>58</v>
      </c>
      <c r="E121" s="4" t="s">
        <v>195</v>
      </c>
      <c r="F121" s="8"/>
      <c r="G121" s="13">
        <v>2.12</v>
      </c>
      <c r="H121" s="8"/>
      <c r="I121" s="9">
        <v>56.7</v>
      </c>
      <c r="J121" s="13">
        <v>2.4900000000000002</v>
      </c>
      <c r="K121" s="13">
        <v>2.25</v>
      </c>
      <c r="L121" s="13">
        <v>1.94</v>
      </c>
      <c r="M121" s="8"/>
      <c r="N121" s="13">
        <v>7.2</v>
      </c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4"/>
      <c r="AX121" s="4"/>
      <c r="AY121" s="5" t="s">
        <v>196</v>
      </c>
    </row>
    <row r="122" spans="1:51" ht="60">
      <c r="A122" s="2" t="s">
        <v>197</v>
      </c>
      <c r="B122" s="2"/>
      <c r="C122" s="4" t="s">
        <v>52</v>
      </c>
      <c r="D122" s="5" t="s">
        <v>58</v>
      </c>
      <c r="E122" s="7" t="s">
        <v>198</v>
      </c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4"/>
      <c r="AX122" s="4"/>
      <c r="AY122" s="5" t="s">
        <v>68</v>
      </c>
    </row>
    <row r="123" spans="1:51" ht="60">
      <c r="A123" s="2" t="s">
        <v>199</v>
      </c>
      <c r="B123" s="2"/>
      <c r="C123" s="4" t="s">
        <v>52</v>
      </c>
      <c r="D123" s="5" t="s">
        <v>58</v>
      </c>
      <c r="E123" s="6" t="s">
        <v>200</v>
      </c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4"/>
      <c r="AX123" s="4"/>
      <c r="AY123" s="5" t="s">
        <v>68</v>
      </c>
    </row>
    <row r="124" spans="1:51" ht="72">
      <c r="A124" s="2" t="s">
        <v>201</v>
      </c>
      <c r="B124" s="2"/>
      <c r="C124" s="4" t="s">
        <v>52</v>
      </c>
      <c r="D124" s="5" t="s">
        <v>58</v>
      </c>
      <c r="E124" s="6" t="s">
        <v>202</v>
      </c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4"/>
      <c r="AX124" s="4"/>
      <c r="AY124" s="5" t="s">
        <v>68</v>
      </c>
    </row>
    <row r="125" spans="1:51" ht="144">
      <c r="A125" s="2" t="s">
        <v>203</v>
      </c>
      <c r="B125" s="2"/>
      <c r="C125" s="4" t="s">
        <v>52</v>
      </c>
      <c r="D125" s="5" t="s">
        <v>58</v>
      </c>
      <c r="E125" s="6" t="s">
        <v>204</v>
      </c>
      <c r="F125" s="8"/>
      <c r="G125" s="9">
        <v>8108</v>
      </c>
      <c r="H125" s="9">
        <v>220.5</v>
      </c>
      <c r="I125" s="9">
        <v>31406.799999999999</v>
      </c>
      <c r="J125" s="9">
        <v>2042</v>
      </c>
      <c r="K125" s="9">
        <v>1397.3</v>
      </c>
      <c r="L125" s="9">
        <v>1229.7</v>
      </c>
      <c r="M125" s="9">
        <v>-95.6</v>
      </c>
      <c r="N125" s="9">
        <v>9722.2999999999993</v>
      </c>
      <c r="O125" s="8"/>
      <c r="P125" s="8"/>
      <c r="Q125" s="8"/>
      <c r="R125" s="8"/>
      <c r="S125" s="8"/>
      <c r="T125" s="8"/>
      <c r="U125" s="9">
        <v>1427.4</v>
      </c>
      <c r="V125" s="9">
        <v>912.3</v>
      </c>
      <c r="W125" s="9">
        <v>-2378.1</v>
      </c>
      <c r="X125" s="9">
        <v>888.7</v>
      </c>
      <c r="Y125" s="9">
        <v>1033.2</v>
      </c>
      <c r="Z125" s="9">
        <v>255</v>
      </c>
      <c r="AA125" s="9">
        <v>1217.5</v>
      </c>
      <c r="AB125" s="9">
        <v>2157.5</v>
      </c>
      <c r="AC125" s="9">
        <v>3214</v>
      </c>
      <c r="AD125" s="9">
        <v>27249.3</v>
      </c>
      <c r="AE125" s="9">
        <v>33857.4</v>
      </c>
      <c r="AF125" s="9">
        <v>36211.199999999997</v>
      </c>
      <c r="AG125" s="9">
        <v>39816</v>
      </c>
      <c r="AH125" s="9">
        <v>39319.9</v>
      </c>
      <c r="AI125" s="9">
        <v>33608.6</v>
      </c>
      <c r="AJ125" s="9">
        <v>23603.200000000001</v>
      </c>
      <c r="AK125" s="9">
        <v>28446.1</v>
      </c>
      <c r="AL125" s="9">
        <v>30922</v>
      </c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4" t="s">
        <v>157</v>
      </c>
      <c r="AX125" s="4" t="s">
        <v>157</v>
      </c>
      <c r="AY125" s="5" t="s">
        <v>205</v>
      </c>
    </row>
    <row r="126" spans="1:51" ht="24">
      <c r="A126" s="2" t="s">
        <v>210</v>
      </c>
      <c r="B126" s="2"/>
      <c r="C126" s="4" t="s">
        <v>52</v>
      </c>
      <c r="D126" s="5" t="s">
        <v>58</v>
      </c>
      <c r="E126" s="4" t="s">
        <v>54</v>
      </c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4"/>
      <c r="AX126" s="4"/>
      <c r="AY126" s="5" t="s">
        <v>211</v>
      </c>
    </row>
    <row r="127" spans="1:51" ht="24">
      <c r="A127" s="2" t="s">
        <v>216</v>
      </c>
      <c r="B127" s="2"/>
      <c r="C127" s="4" t="s">
        <v>52</v>
      </c>
      <c r="D127" s="5" t="s">
        <v>53</v>
      </c>
      <c r="E127" s="4" t="s">
        <v>54</v>
      </c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4"/>
      <c r="AX127" s="4"/>
      <c r="AY127" s="5"/>
    </row>
    <row r="128" spans="1:51" ht="72">
      <c r="A128" s="2" t="s">
        <v>217</v>
      </c>
      <c r="B128" s="2"/>
      <c r="C128" s="4" t="s">
        <v>52</v>
      </c>
      <c r="D128" s="5" t="s">
        <v>58</v>
      </c>
      <c r="E128" s="6" t="s">
        <v>218</v>
      </c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4"/>
      <c r="AX128" s="4"/>
      <c r="AY128" s="5" t="s">
        <v>68</v>
      </c>
    </row>
    <row r="129" spans="1:51" ht="72">
      <c r="A129" s="2" t="s">
        <v>219</v>
      </c>
      <c r="B129" s="2"/>
      <c r="C129" s="4" t="s">
        <v>52</v>
      </c>
      <c r="D129" s="5" t="s">
        <v>58</v>
      </c>
      <c r="E129" s="6" t="s">
        <v>220</v>
      </c>
      <c r="F129" s="8"/>
      <c r="G129" s="8"/>
      <c r="H129" s="8"/>
      <c r="I129" s="9">
        <v>63.3</v>
      </c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4"/>
      <c r="AX129" s="4"/>
      <c r="AY129" s="5"/>
    </row>
    <row r="130" spans="1:51" ht="24">
      <c r="A130" s="2" t="s">
        <v>221</v>
      </c>
      <c r="B130" s="2"/>
      <c r="C130" s="4" t="s">
        <v>52</v>
      </c>
      <c r="D130" s="5" t="s">
        <v>58</v>
      </c>
      <c r="E130" s="4" t="s">
        <v>54</v>
      </c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4"/>
      <c r="AX130" s="4"/>
      <c r="AY130" s="5" t="s">
        <v>68</v>
      </c>
    </row>
    <row r="131" spans="1:51" ht="24">
      <c r="A131" s="2" t="s">
        <v>222</v>
      </c>
      <c r="B131" s="2"/>
      <c r="C131" s="4" t="s">
        <v>52</v>
      </c>
      <c r="D131" s="5" t="s">
        <v>53</v>
      </c>
      <c r="E131" s="4" t="s">
        <v>54</v>
      </c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4"/>
      <c r="AX131" s="4"/>
      <c r="AY131" s="5"/>
    </row>
    <row r="132" spans="1:51" ht="24">
      <c r="A132" s="2" t="s">
        <v>223</v>
      </c>
      <c r="B132" s="2"/>
      <c r="C132" s="4" t="s">
        <v>52</v>
      </c>
      <c r="D132" s="5" t="s">
        <v>53</v>
      </c>
      <c r="E132" s="4" t="s">
        <v>54</v>
      </c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4"/>
      <c r="AX132" s="4"/>
      <c r="AY132" s="5"/>
    </row>
    <row r="133" spans="1:51" ht="24">
      <c r="A133" s="2" t="s">
        <v>224</v>
      </c>
      <c r="B133" s="2"/>
      <c r="C133" s="4" t="s">
        <v>52</v>
      </c>
      <c r="D133" s="5" t="s">
        <v>58</v>
      </c>
      <c r="E133" s="4" t="s">
        <v>54</v>
      </c>
      <c r="F133" s="8"/>
      <c r="G133" s="8"/>
      <c r="H133" s="8"/>
      <c r="I133" s="9">
        <v>21.2</v>
      </c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4"/>
      <c r="AX133" s="4"/>
      <c r="AY133" s="5" t="s">
        <v>68</v>
      </c>
    </row>
    <row r="134" spans="1:51" ht="24">
      <c r="A134" s="2" t="s">
        <v>227</v>
      </c>
      <c r="B134" s="2"/>
      <c r="C134" s="4" t="s">
        <v>52</v>
      </c>
      <c r="D134" s="5" t="s">
        <v>58</v>
      </c>
      <c r="E134" s="4" t="s">
        <v>54</v>
      </c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4"/>
      <c r="AX134" s="4"/>
      <c r="AY134" s="5"/>
    </row>
    <row r="135" spans="1:51" ht="60">
      <c r="A135" s="2" t="s">
        <v>228</v>
      </c>
      <c r="B135" s="2"/>
      <c r="C135" s="4" t="s">
        <v>52</v>
      </c>
      <c r="D135" s="5" t="s">
        <v>58</v>
      </c>
      <c r="E135" s="7" t="s">
        <v>135</v>
      </c>
      <c r="F135" s="8"/>
      <c r="G135" s="9">
        <v>118.7</v>
      </c>
      <c r="H135" s="8"/>
      <c r="I135" s="8"/>
      <c r="J135" s="9">
        <v>-75.3</v>
      </c>
      <c r="K135" s="9">
        <v>-76.099999999999994</v>
      </c>
      <c r="L135" s="9">
        <v>-90.5</v>
      </c>
      <c r="M135" s="9">
        <v>-14.4</v>
      </c>
      <c r="N135" s="9">
        <v>35.6</v>
      </c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4"/>
      <c r="AX135" s="4"/>
      <c r="AY135" s="5" t="s">
        <v>62</v>
      </c>
    </row>
    <row r="136" spans="1:51" ht="24">
      <c r="A136" s="2" t="s">
        <v>234</v>
      </c>
      <c r="B136" s="2"/>
      <c r="C136" s="4" t="s">
        <v>52</v>
      </c>
      <c r="D136" s="5" t="s">
        <v>58</v>
      </c>
      <c r="E136" s="4" t="s">
        <v>54</v>
      </c>
      <c r="F136" s="8"/>
      <c r="G136" s="9">
        <v>32.299999999999997</v>
      </c>
      <c r="H136" s="8"/>
      <c r="I136" s="9">
        <v>1097.7</v>
      </c>
      <c r="J136" s="9">
        <v>13.1</v>
      </c>
      <c r="K136" s="9">
        <v>11.3</v>
      </c>
      <c r="L136" s="13">
        <v>3.83</v>
      </c>
      <c r="M136" s="8"/>
      <c r="N136" s="9">
        <v>22.7</v>
      </c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4"/>
      <c r="AX136" s="4"/>
      <c r="AY136" s="5"/>
    </row>
    <row r="137" spans="1:51" ht="295">
      <c r="A137" s="2" t="s">
        <v>239</v>
      </c>
      <c r="B137" s="2"/>
      <c r="C137" s="4" t="s">
        <v>52</v>
      </c>
      <c r="D137" s="5" t="s">
        <v>58</v>
      </c>
      <c r="E137" s="6" t="s">
        <v>240</v>
      </c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4"/>
      <c r="AX137" s="4"/>
      <c r="AY137" s="5" t="s">
        <v>209</v>
      </c>
    </row>
    <row r="138" spans="1:51" ht="24">
      <c r="A138" s="2" t="s">
        <v>241</v>
      </c>
      <c r="B138" s="2"/>
      <c r="C138" s="4" t="s">
        <v>52</v>
      </c>
      <c r="D138" s="5" t="s">
        <v>58</v>
      </c>
      <c r="E138" s="4" t="s">
        <v>54</v>
      </c>
      <c r="F138" s="8"/>
      <c r="G138" s="8"/>
      <c r="H138" s="8"/>
      <c r="I138" s="9">
        <v>44.1</v>
      </c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4"/>
      <c r="AX138" s="4"/>
      <c r="AY138" s="5" t="s">
        <v>242</v>
      </c>
    </row>
    <row r="139" spans="1:51" ht="60">
      <c r="A139" s="2" t="s">
        <v>250</v>
      </c>
      <c r="B139" s="2"/>
      <c r="C139" s="4" t="s">
        <v>52</v>
      </c>
      <c r="D139" s="5" t="s">
        <v>58</v>
      </c>
      <c r="E139" s="7" t="s">
        <v>251</v>
      </c>
      <c r="F139" s="8"/>
      <c r="G139" s="8"/>
      <c r="H139" s="8"/>
      <c r="I139" s="9">
        <v>44526.6</v>
      </c>
      <c r="J139" s="9">
        <v>36395.599999999999</v>
      </c>
      <c r="K139" s="9">
        <v>30983.9</v>
      </c>
      <c r="L139" s="9">
        <v>7863.1</v>
      </c>
      <c r="M139" s="9">
        <v>-259.10000000000002</v>
      </c>
      <c r="N139" s="9">
        <v>24971.8</v>
      </c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4"/>
      <c r="AX139" s="4"/>
      <c r="AY139" s="5" t="s">
        <v>249</v>
      </c>
    </row>
    <row r="140" spans="1:51" ht="24">
      <c r="A140" s="2" t="s">
        <v>252</v>
      </c>
      <c r="B140" s="2"/>
      <c r="C140" s="4" t="s">
        <v>52</v>
      </c>
      <c r="D140" s="5" t="s">
        <v>58</v>
      </c>
      <c r="E140" s="4" t="s">
        <v>54</v>
      </c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4"/>
      <c r="AX140" s="4"/>
      <c r="AY140" s="5" t="s">
        <v>82</v>
      </c>
    </row>
    <row r="141" spans="1:51" ht="108">
      <c r="A141" s="2" t="s">
        <v>257</v>
      </c>
      <c r="B141" s="2"/>
      <c r="C141" s="4" t="s">
        <v>52</v>
      </c>
      <c r="D141" s="5" t="s">
        <v>58</v>
      </c>
      <c r="E141" s="6" t="s">
        <v>258</v>
      </c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4"/>
      <c r="AX141" s="4"/>
      <c r="AY141" s="5" t="s">
        <v>196</v>
      </c>
    </row>
    <row r="142" spans="1:51" ht="48">
      <c r="A142" s="2" t="s">
        <v>259</v>
      </c>
      <c r="B142" s="2"/>
      <c r="C142" s="4" t="s">
        <v>52</v>
      </c>
      <c r="D142" s="5" t="s">
        <v>58</v>
      </c>
      <c r="E142" s="4" t="s">
        <v>260</v>
      </c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4"/>
      <c r="AX142" s="4"/>
      <c r="AY142" s="5" t="s">
        <v>261</v>
      </c>
    </row>
    <row r="143" spans="1:51" ht="24">
      <c r="A143" s="2" t="s">
        <v>262</v>
      </c>
      <c r="B143" s="2"/>
      <c r="C143" s="4" t="s">
        <v>52</v>
      </c>
      <c r="D143" s="5" t="s">
        <v>58</v>
      </c>
      <c r="E143" s="4" t="s">
        <v>54</v>
      </c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4"/>
      <c r="AX143" s="4"/>
      <c r="AY143" s="5" t="s">
        <v>68</v>
      </c>
    </row>
    <row r="144" spans="1:51" ht="24">
      <c r="A144" s="2" t="s">
        <v>263</v>
      </c>
      <c r="B144" s="2"/>
      <c r="C144" s="4" t="s">
        <v>52</v>
      </c>
      <c r="D144" s="5" t="s">
        <v>58</v>
      </c>
      <c r="E144" s="4" t="s">
        <v>54</v>
      </c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4"/>
      <c r="AX144" s="4"/>
      <c r="AY144" s="5" t="s">
        <v>68</v>
      </c>
    </row>
    <row r="145" spans="1:51" ht="48">
      <c r="A145" s="2" t="s">
        <v>264</v>
      </c>
      <c r="B145" s="2"/>
      <c r="C145" s="4" t="s">
        <v>52</v>
      </c>
      <c r="D145" s="5" t="s">
        <v>58</v>
      </c>
      <c r="E145" s="4" t="s">
        <v>156</v>
      </c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4"/>
      <c r="AX145" s="4"/>
      <c r="AY145" s="5" t="s">
        <v>68</v>
      </c>
    </row>
    <row r="146" spans="1:51" ht="60">
      <c r="A146" s="2" t="s">
        <v>269</v>
      </c>
      <c r="B146" s="2"/>
      <c r="C146" s="4" t="s">
        <v>52</v>
      </c>
      <c r="D146" s="5" t="s">
        <v>58</v>
      </c>
      <c r="E146" s="7" t="s">
        <v>251</v>
      </c>
      <c r="F146" s="8"/>
      <c r="G146" s="9">
        <v>12342.8</v>
      </c>
      <c r="H146" s="8"/>
      <c r="I146" s="9">
        <v>9842.7999999999993</v>
      </c>
      <c r="J146" s="9">
        <v>3161.1</v>
      </c>
      <c r="K146" s="9">
        <v>1759.9</v>
      </c>
      <c r="L146" s="9">
        <v>884.6</v>
      </c>
      <c r="M146" s="9">
        <v>-547.6</v>
      </c>
      <c r="N146" s="9">
        <v>4740.6000000000004</v>
      </c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9">
        <v>1166.9000000000001</v>
      </c>
      <c r="AD146" s="8"/>
      <c r="AE146" s="8"/>
      <c r="AF146" s="8"/>
      <c r="AG146" s="8"/>
      <c r="AH146" s="8"/>
      <c r="AI146" s="8"/>
      <c r="AJ146" s="8"/>
      <c r="AK146" s="8"/>
      <c r="AL146" s="9">
        <v>7746</v>
      </c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4"/>
      <c r="AX146" s="4"/>
      <c r="AY146" s="5" t="s">
        <v>108</v>
      </c>
    </row>
    <row r="147" spans="1:51" ht="72">
      <c r="A147" s="2" t="s">
        <v>270</v>
      </c>
      <c r="B147" s="2"/>
      <c r="C147" s="4" t="s">
        <v>52</v>
      </c>
      <c r="D147" s="5" t="s">
        <v>58</v>
      </c>
      <c r="E147" s="6" t="s">
        <v>271</v>
      </c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4"/>
      <c r="AX147" s="4"/>
      <c r="AY147" s="5"/>
    </row>
    <row r="148" spans="1:51" ht="24">
      <c r="A148" s="2" t="s">
        <v>272</v>
      </c>
      <c r="B148" s="2"/>
      <c r="C148" s="4" t="s">
        <v>52</v>
      </c>
      <c r="D148" s="5" t="s">
        <v>58</v>
      </c>
      <c r="E148" s="4" t="s">
        <v>54</v>
      </c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4"/>
      <c r="AX148" s="4"/>
      <c r="AY148" s="5" t="s">
        <v>261</v>
      </c>
    </row>
    <row r="149" spans="1:51" ht="48">
      <c r="A149" s="2" t="s">
        <v>273</v>
      </c>
      <c r="B149" s="2"/>
      <c r="C149" s="4" t="s">
        <v>52</v>
      </c>
      <c r="D149" s="5" t="s">
        <v>58</v>
      </c>
      <c r="E149" s="4" t="s">
        <v>274</v>
      </c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4"/>
      <c r="AX149" s="4"/>
      <c r="AY149" s="5"/>
    </row>
    <row r="150" spans="1:51" ht="24">
      <c r="A150" s="2" t="s">
        <v>275</v>
      </c>
      <c r="B150" s="2"/>
      <c r="C150" s="4" t="s">
        <v>52</v>
      </c>
      <c r="D150" s="5" t="s">
        <v>58</v>
      </c>
      <c r="E150" s="4" t="s">
        <v>54</v>
      </c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4"/>
      <c r="AX150" s="4"/>
      <c r="AY150" s="5"/>
    </row>
    <row r="151" spans="1:51" ht="60">
      <c r="A151" s="2" t="s">
        <v>276</v>
      </c>
      <c r="B151" s="2"/>
      <c r="C151" s="4" t="s">
        <v>52</v>
      </c>
      <c r="D151" s="5" t="s">
        <v>58</v>
      </c>
      <c r="E151" s="7" t="s">
        <v>135</v>
      </c>
      <c r="F151" s="8"/>
      <c r="G151" s="9">
        <v>242.9</v>
      </c>
      <c r="H151" s="8"/>
      <c r="I151" s="9">
        <v>43.9</v>
      </c>
      <c r="J151" s="9">
        <v>-23.7</v>
      </c>
      <c r="K151" s="9">
        <v>-23.7</v>
      </c>
      <c r="L151" s="9">
        <v>-33.700000000000003</v>
      </c>
      <c r="M151" s="9">
        <v>-10.4</v>
      </c>
      <c r="N151" s="9">
        <v>-270.5</v>
      </c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4"/>
      <c r="AX151" s="4"/>
      <c r="AY151" s="5"/>
    </row>
    <row r="152" spans="1:51" ht="24">
      <c r="A152" s="2" t="s">
        <v>277</v>
      </c>
      <c r="B152" s="2"/>
      <c r="C152" s="4" t="s">
        <v>52</v>
      </c>
      <c r="D152" s="5" t="s">
        <v>58</v>
      </c>
      <c r="E152" s="4" t="s">
        <v>54</v>
      </c>
      <c r="F152" s="8"/>
      <c r="G152" s="8"/>
      <c r="H152" s="8"/>
      <c r="I152" s="9">
        <v>206</v>
      </c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4"/>
      <c r="AX152" s="4"/>
      <c r="AY152" s="5" t="s">
        <v>278</v>
      </c>
    </row>
    <row r="153" spans="1:51" ht="96">
      <c r="A153" s="2" t="s">
        <v>279</v>
      </c>
      <c r="B153" s="2"/>
      <c r="C153" s="4" t="s">
        <v>52</v>
      </c>
      <c r="D153" s="5" t="s">
        <v>58</v>
      </c>
      <c r="E153" s="6" t="s">
        <v>280</v>
      </c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4"/>
      <c r="AX153" s="4"/>
      <c r="AY153" s="5"/>
    </row>
    <row r="154" spans="1:51" ht="48">
      <c r="A154" s="2" t="s">
        <v>281</v>
      </c>
      <c r="B154" s="2"/>
      <c r="C154" s="4" t="s">
        <v>52</v>
      </c>
      <c r="D154" s="5" t="s">
        <v>58</v>
      </c>
      <c r="E154" s="4" t="s">
        <v>282</v>
      </c>
      <c r="F154" s="8"/>
      <c r="G154" s="11">
        <v>0</v>
      </c>
      <c r="H154" s="8"/>
      <c r="I154" s="12">
        <v>0.35199999999999998</v>
      </c>
      <c r="J154" s="9">
        <v>-10.7</v>
      </c>
      <c r="K154" s="9">
        <v>-10.7</v>
      </c>
      <c r="L154" s="9">
        <v>-10.5</v>
      </c>
      <c r="M154" s="12">
        <v>-1.7999999999999999E-2</v>
      </c>
      <c r="N154" s="13">
        <v>9.6300000000000008</v>
      </c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13">
        <v>-1.1000000000000001</v>
      </c>
      <c r="AD154" s="8"/>
      <c r="AE154" s="8"/>
      <c r="AF154" s="8"/>
      <c r="AG154" s="8"/>
      <c r="AH154" s="8"/>
      <c r="AI154" s="8"/>
      <c r="AJ154" s="8"/>
      <c r="AK154" s="8"/>
      <c r="AL154" s="12">
        <v>0.22700000000000001</v>
      </c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4"/>
      <c r="AX154" s="4"/>
      <c r="AY154" s="5" t="s">
        <v>62</v>
      </c>
    </row>
    <row r="155" spans="1:51" ht="24">
      <c r="A155" s="2" t="s">
        <v>287</v>
      </c>
      <c r="B155" s="2"/>
      <c r="C155" s="4" t="s">
        <v>52</v>
      </c>
      <c r="D155" s="5" t="s">
        <v>58</v>
      </c>
      <c r="E155" s="4" t="s">
        <v>54</v>
      </c>
      <c r="F155" s="8"/>
      <c r="G155" s="8"/>
      <c r="H155" s="8"/>
      <c r="I155" s="9">
        <v>275.60000000000002</v>
      </c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4"/>
      <c r="AX155" s="4"/>
      <c r="AY155" s="5"/>
    </row>
    <row r="156" spans="1:51" ht="24">
      <c r="A156" s="2" t="s">
        <v>291</v>
      </c>
      <c r="B156" s="2"/>
      <c r="C156" s="4" t="s">
        <v>52</v>
      </c>
      <c r="D156" s="5" t="s">
        <v>58</v>
      </c>
      <c r="E156" s="4" t="s">
        <v>54</v>
      </c>
      <c r="F156" s="8"/>
      <c r="G156" s="13">
        <v>7.33</v>
      </c>
      <c r="H156" s="8"/>
      <c r="I156" s="9">
        <v>27.8</v>
      </c>
      <c r="J156" s="13">
        <v>3.26</v>
      </c>
      <c r="K156" s="13">
        <v>2.44</v>
      </c>
      <c r="L156" s="13">
        <v>1.57</v>
      </c>
      <c r="M156" s="12">
        <v>-0.249</v>
      </c>
      <c r="N156" s="13">
        <v>5.54</v>
      </c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4"/>
      <c r="AX156" s="4"/>
      <c r="AY156" s="5"/>
    </row>
    <row r="157" spans="1:51" ht="24">
      <c r="A157" s="2" t="s">
        <v>292</v>
      </c>
      <c r="B157" s="2"/>
      <c r="C157" s="4" t="s">
        <v>52</v>
      </c>
      <c r="D157" s="5" t="s">
        <v>58</v>
      </c>
      <c r="E157" s="4" t="s">
        <v>54</v>
      </c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4"/>
      <c r="AX157" s="4"/>
      <c r="AY157" s="5" t="s">
        <v>242</v>
      </c>
    </row>
    <row r="158" spans="1:51" ht="24">
      <c r="A158" s="2" t="s">
        <v>293</v>
      </c>
      <c r="B158" s="2"/>
      <c r="C158" s="4" t="s">
        <v>52</v>
      </c>
      <c r="D158" s="5" t="s">
        <v>58</v>
      </c>
      <c r="E158" s="4" t="s">
        <v>54</v>
      </c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4"/>
      <c r="AX158" s="4"/>
      <c r="AY158" s="5"/>
    </row>
    <row r="159" spans="1:51" ht="24">
      <c r="A159" s="2" t="s">
        <v>294</v>
      </c>
      <c r="B159" s="2"/>
      <c r="C159" s="4" t="s">
        <v>52</v>
      </c>
      <c r="D159" s="5" t="s">
        <v>58</v>
      </c>
      <c r="E159" s="4" t="s">
        <v>54</v>
      </c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4"/>
      <c r="AX159" s="4"/>
      <c r="AY159" s="5" t="s">
        <v>295</v>
      </c>
    </row>
    <row r="160" spans="1:51" ht="24">
      <c r="A160" s="2" t="s">
        <v>296</v>
      </c>
      <c r="B160" s="2"/>
      <c r="C160" s="4" t="s">
        <v>52</v>
      </c>
      <c r="D160" s="5" t="s">
        <v>58</v>
      </c>
      <c r="E160" s="4" t="s">
        <v>54</v>
      </c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4"/>
      <c r="AX160" s="4"/>
      <c r="AY160" s="5"/>
    </row>
    <row r="161" spans="1:51" ht="24">
      <c r="A161" s="2" t="s">
        <v>297</v>
      </c>
      <c r="B161" s="2"/>
      <c r="C161" s="4" t="s">
        <v>52</v>
      </c>
      <c r="D161" s="5" t="s">
        <v>58</v>
      </c>
      <c r="E161" s="4" t="s">
        <v>54</v>
      </c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4"/>
      <c r="AX161" s="4"/>
      <c r="AY161" s="5"/>
    </row>
    <row r="162" spans="1:51" ht="24">
      <c r="A162" s="2" t="s">
        <v>301</v>
      </c>
      <c r="B162" s="2"/>
      <c r="C162" s="4" t="s">
        <v>52</v>
      </c>
      <c r="D162" s="5" t="s">
        <v>58</v>
      </c>
      <c r="E162" s="4" t="s">
        <v>54</v>
      </c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4" t="s">
        <v>157</v>
      </c>
      <c r="AX162" s="4" t="s">
        <v>157</v>
      </c>
      <c r="AY162" s="5" t="s">
        <v>68</v>
      </c>
    </row>
    <row r="163" spans="1:51" ht="72">
      <c r="A163" s="2" t="s">
        <v>302</v>
      </c>
      <c r="B163" s="2"/>
      <c r="C163" s="4" t="s">
        <v>52</v>
      </c>
      <c r="D163" s="5" t="s">
        <v>58</v>
      </c>
      <c r="E163" s="6" t="s">
        <v>303</v>
      </c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4"/>
      <c r="AX163" s="4"/>
      <c r="AY163" s="5" t="s">
        <v>82</v>
      </c>
    </row>
    <row r="164" spans="1:51" ht="24">
      <c r="A164" s="2" t="s">
        <v>304</v>
      </c>
      <c r="B164" s="2"/>
      <c r="C164" s="4" t="s">
        <v>52</v>
      </c>
      <c r="D164" s="5" t="s">
        <v>53</v>
      </c>
      <c r="E164" s="4" t="s">
        <v>54</v>
      </c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4"/>
      <c r="AX164" s="4"/>
      <c r="AY164" s="5"/>
    </row>
    <row r="165" spans="1:51" ht="24">
      <c r="A165" s="2" t="s">
        <v>305</v>
      </c>
      <c r="B165" s="2"/>
      <c r="C165" s="4" t="s">
        <v>52</v>
      </c>
      <c r="D165" s="5" t="s">
        <v>58</v>
      </c>
      <c r="E165" s="4" t="s">
        <v>54</v>
      </c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4"/>
      <c r="AX165" s="4"/>
      <c r="AY165" s="5" t="s">
        <v>104</v>
      </c>
    </row>
    <row r="166" spans="1:51" ht="60">
      <c r="A166" s="2" t="s">
        <v>306</v>
      </c>
      <c r="B166" s="2"/>
      <c r="C166" s="4" t="s">
        <v>52</v>
      </c>
      <c r="D166" s="5" t="s">
        <v>58</v>
      </c>
      <c r="E166" s="7" t="s">
        <v>307</v>
      </c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4"/>
      <c r="AX166" s="4"/>
      <c r="AY166" s="5" t="s">
        <v>68</v>
      </c>
    </row>
    <row r="167" spans="1:51" ht="24">
      <c r="A167" s="2" t="s">
        <v>308</v>
      </c>
      <c r="B167" s="2"/>
      <c r="C167" s="4" t="s">
        <v>52</v>
      </c>
      <c r="D167" s="5" t="s">
        <v>58</v>
      </c>
      <c r="E167" s="4" t="s">
        <v>54</v>
      </c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4"/>
      <c r="AX167" s="4"/>
      <c r="AY167" s="5" t="s">
        <v>121</v>
      </c>
    </row>
    <row r="168" spans="1:51" ht="24">
      <c r="A168" s="2" t="s">
        <v>309</v>
      </c>
      <c r="B168" s="2"/>
      <c r="C168" s="4" t="s">
        <v>52</v>
      </c>
      <c r="D168" s="5" t="s">
        <v>58</v>
      </c>
      <c r="E168" s="4" t="s">
        <v>54</v>
      </c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4"/>
      <c r="AX168" s="4"/>
      <c r="AY168" s="5" t="s">
        <v>242</v>
      </c>
    </row>
    <row r="169" spans="1:51" ht="24">
      <c r="A169" s="2" t="s">
        <v>313</v>
      </c>
      <c r="B169" s="2"/>
      <c r="C169" s="4" t="s">
        <v>52</v>
      </c>
      <c r="D169" s="5" t="s">
        <v>53</v>
      </c>
      <c r="E169" s="4" t="s">
        <v>54</v>
      </c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4"/>
      <c r="AX169" s="4"/>
      <c r="AY169" s="5"/>
    </row>
    <row r="170" spans="1:51" ht="24">
      <c r="A170" s="2" t="s">
        <v>314</v>
      </c>
      <c r="B170" s="2"/>
      <c r="C170" s="4" t="s">
        <v>52</v>
      </c>
      <c r="D170" s="5" t="s">
        <v>58</v>
      </c>
      <c r="E170" s="4" t="s">
        <v>54</v>
      </c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4"/>
      <c r="AX170" s="4"/>
      <c r="AY170" s="5" t="s">
        <v>140</v>
      </c>
    </row>
    <row r="171" spans="1:51" ht="108">
      <c r="A171" s="2" t="s">
        <v>315</v>
      </c>
      <c r="B171" s="2"/>
      <c r="C171" s="4" t="s">
        <v>52</v>
      </c>
      <c r="D171" s="5" t="s">
        <v>58</v>
      </c>
      <c r="E171" s="6" t="s">
        <v>316</v>
      </c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4"/>
      <c r="AX171" s="4"/>
      <c r="AY171" s="5" t="s">
        <v>196</v>
      </c>
    </row>
    <row r="172" spans="1:51" ht="24">
      <c r="A172" s="2" t="s">
        <v>324</v>
      </c>
      <c r="B172" s="2"/>
      <c r="C172" s="4" t="s">
        <v>52</v>
      </c>
      <c r="D172" s="5" t="s">
        <v>58</v>
      </c>
      <c r="E172" s="4" t="s">
        <v>54</v>
      </c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4"/>
      <c r="AX172" s="4"/>
      <c r="AY172" s="5"/>
    </row>
    <row r="173" spans="1:51" ht="24">
      <c r="A173" s="2" t="s">
        <v>328</v>
      </c>
      <c r="B173" s="2"/>
      <c r="C173" s="4" t="s">
        <v>52</v>
      </c>
      <c r="D173" s="5" t="s">
        <v>58</v>
      </c>
      <c r="E173" s="4" t="s">
        <v>54</v>
      </c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4"/>
      <c r="AX173" s="4"/>
      <c r="AY173" s="5" t="s">
        <v>329</v>
      </c>
    </row>
    <row r="174" spans="1:51" ht="24">
      <c r="A174" s="2" t="s">
        <v>330</v>
      </c>
      <c r="B174" s="2"/>
      <c r="C174" s="4" t="s">
        <v>52</v>
      </c>
      <c r="D174" s="5" t="s">
        <v>58</v>
      </c>
      <c r="E174" s="4" t="s">
        <v>54</v>
      </c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4"/>
      <c r="AX174" s="4"/>
      <c r="AY174" s="5" t="s">
        <v>68</v>
      </c>
    </row>
    <row r="175" spans="1:51" ht="60">
      <c r="A175" s="2" t="s">
        <v>331</v>
      </c>
      <c r="B175" s="2"/>
      <c r="C175" s="4" t="s">
        <v>52</v>
      </c>
      <c r="D175" s="5" t="s">
        <v>58</v>
      </c>
      <c r="E175" s="7" t="s">
        <v>135</v>
      </c>
      <c r="F175" s="8"/>
      <c r="G175" s="11">
        <v>0</v>
      </c>
      <c r="H175" s="8"/>
      <c r="I175" s="12">
        <v>0.81200000000000006</v>
      </c>
      <c r="J175" s="12">
        <v>-0.78200000000000003</v>
      </c>
      <c r="K175" s="12">
        <v>-0.80900000000000005</v>
      </c>
      <c r="L175" s="13">
        <v>-9.23</v>
      </c>
      <c r="M175" s="12">
        <v>-1E-3</v>
      </c>
      <c r="N175" s="9">
        <v>147.4</v>
      </c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13">
        <v>-1.1100000000000001</v>
      </c>
      <c r="AD175" s="8"/>
      <c r="AE175" s="8"/>
      <c r="AF175" s="8"/>
      <c r="AG175" s="8"/>
      <c r="AH175" s="8"/>
      <c r="AI175" s="8"/>
      <c r="AJ175" s="8"/>
      <c r="AK175" s="8"/>
      <c r="AL175" s="13">
        <v>1.02</v>
      </c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4"/>
      <c r="AX175" s="4"/>
      <c r="AY175" s="5" t="s">
        <v>62</v>
      </c>
    </row>
    <row r="176" spans="1:51" ht="24">
      <c r="A176" s="2" t="s">
        <v>332</v>
      </c>
      <c r="B176" s="2"/>
      <c r="C176" s="4" t="s">
        <v>52</v>
      </c>
      <c r="D176" s="5" t="s">
        <v>58</v>
      </c>
      <c r="E176" s="4" t="s">
        <v>54</v>
      </c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4"/>
      <c r="AX176" s="4"/>
      <c r="AY176" s="5"/>
    </row>
    <row r="177" spans="1:51" ht="48">
      <c r="A177" s="2" t="s">
        <v>333</v>
      </c>
      <c r="B177" s="2"/>
      <c r="C177" s="4" t="s">
        <v>52</v>
      </c>
      <c r="D177" s="5" t="s">
        <v>58</v>
      </c>
      <c r="E177" s="4" t="s">
        <v>334</v>
      </c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4"/>
      <c r="AX177" s="4"/>
      <c r="AY177" s="5" t="s">
        <v>82</v>
      </c>
    </row>
    <row r="178" spans="1:51" ht="24">
      <c r="A178" s="2" t="s">
        <v>335</v>
      </c>
      <c r="B178" s="2"/>
      <c r="C178" s="4" t="s">
        <v>52</v>
      </c>
      <c r="D178" s="5" t="s">
        <v>58</v>
      </c>
      <c r="E178" s="4" t="s">
        <v>54</v>
      </c>
      <c r="F178" s="8"/>
      <c r="G178" s="9">
        <v>444.4</v>
      </c>
      <c r="H178" s="9">
        <v>368.3</v>
      </c>
      <c r="I178" s="9">
        <v>524.5</v>
      </c>
      <c r="J178" s="9">
        <v>23.7</v>
      </c>
      <c r="K178" s="13">
        <v>3.2</v>
      </c>
      <c r="L178" s="13">
        <v>4.32</v>
      </c>
      <c r="M178" s="9">
        <v>-17.3</v>
      </c>
      <c r="N178" s="9">
        <v>425.5</v>
      </c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9">
        <v>29.7</v>
      </c>
      <c r="AC178" s="9">
        <v>31.2</v>
      </c>
      <c r="AD178" s="8"/>
      <c r="AE178" s="8"/>
      <c r="AF178" s="8"/>
      <c r="AG178" s="8"/>
      <c r="AH178" s="8"/>
      <c r="AI178" s="8"/>
      <c r="AJ178" s="8"/>
      <c r="AK178" s="9">
        <v>355.3</v>
      </c>
      <c r="AL178" s="9">
        <v>432.3</v>
      </c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4"/>
      <c r="AX178" s="4"/>
      <c r="AY178" s="5" t="s">
        <v>150</v>
      </c>
    </row>
    <row r="179" spans="1:51" ht="24">
      <c r="A179" s="2" t="s">
        <v>336</v>
      </c>
      <c r="B179" s="2"/>
      <c r="C179" s="4" t="s">
        <v>52</v>
      </c>
      <c r="D179" s="5" t="s">
        <v>58</v>
      </c>
      <c r="E179" s="4" t="s">
        <v>54</v>
      </c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4"/>
      <c r="AX179" s="4"/>
      <c r="AY179" s="5" t="s">
        <v>150</v>
      </c>
    </row>
    <row r="180" spans="1:51" ht="144">
      <c r="A180" s="2" t="s">
        <v>337</v>
      </c>
      <c r="B180" s="2"/>
      <c r="C180" s="4" t="s">
        <v>52</v>
      </c>
      <c r="D180" s="5" t="s">
        <v>58</v>
      </c>
      <c r="E180" s="6" t="s">
        <v>338</v>
      </c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4"/>
      <c r="AX180" s="4"/>
      <c r="AY180" s="5"/>
    </row>
    <row r="181" spans="1:51" ht="156">
      <c r="A181" s="2" t="s">
        <v>339</v>
      </c>
      <c r="B181" s="2"/>
      <c r="C181" s="4" t="s">
        <v>52</v>
      </c>
      <c r="D181" s="5" t="s">
        <v>58</v>
      </c>
      <c r="E181" s="6" t="s">
        <v>340</v>
      </c>
      <c r="F181" s="8"/>
      <c r="G181" s="8"/>
      <c r="H181" s="8"/>
      <c r="I181" s="9">
        <v>227.1</v>
      </c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4"/>
      <c r="AX181" s="4"/>
      <c r="AY181" s="5" t="s">
        <v>341</v>
      </c>
    </row>
    <row r="182" spans="1:51" ht="36">
      <c r="A182" s="2" t="s">
        <v>342</v>
      </c>
      <c r="B182" s="2"/>
      <c r="C182" s="4" t="s">
        <v>52</v>
      </c>
      <c r="D182" s="5" t="s">
        <v>58</v>
      </c>
      <c r="E182" s="4" t="s">
        <v>327</v>
      </c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4"/>
      <c r="AX182" s="4"/>
      <c r="AY182" s="5"/>
    </row>
    <row r="183" spans="1:51" ht="24">
      <c r="A183" s="2" t="s">
        <v>343</v>
      </c>
      <c r="B183" s="2"/>
      <c r="C183" s="4" t="s">
        <v>52</v>
      </c>
      <c r="D183" s="5" t="s">
        <v>58</v>
      </c>
      <c r="E183" s="4" t="s">
        <v>54</v>
      </c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4"/>
      <c r="AX183" s="4"/>
      <c r="AY183" s="5" t="s">
        <v>344</v>
      </c>
    </row>
    <row r="184" spans="1:51" ht="48">
      <c r="A184" s="2" t="s">
        <v>345</v>
      </c>
      <c r="B184" s="2"/>
      <c r="C184" s="4" t="s">
        <v>52</v>
      </c>
      <c r="D184" s="5" t="s">
        <v>58</v>
      </c>
      <c r="E184" s="4" t="s">
        <v>282</v>
      </c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4"/>
      <c r="AX184" s="4"/>
      <c r="AY184" s="5"/>
    </row>
    <row r="185" spans="1:51" ht="24">
      <c r="A185" s="2" t="s">
        <v>346</v>
      </c>
      <c r="B185" s="2"/>
      <c r="C185" s="4" t="s">
        <v>52</v>
      </c>
      <c r="D185" s="5" t="s">
        <v>53</v>
      </c>
      <c r="E185" s="4" t="s">
        <v>54</v>
      </c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4"/>
      <c r="AX185" s="4"/>
      <c r="AY185" s="5"/>
    </row>
    <row r="186" spans="1:51" ht="36">
      <c r="A186" s="2" t="s">
        <v>347</v>
      </c>
      <c r="B186" s="2"/>
      <c r="C186" s="4" t="s">
        <v>52</v>
      </c>
      <c r="D186" s="5" t="s">
        <v>58</v>
      </c>
      <c r="E186" s="4" t="s">
        <v>348</v>
      </c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4"/>
      <c r="AX186" s="4"/>
      <c r="AY186" s="5" t="s">
        <v>68</v>
      </c>
    </row>
    <row r="187" spans="1:51" ht="24">
      <c r="A187" s="2" t="s">
        <v>349</v>
      </c>
      <c r="B187" s="2"/>
      <c r="C187" s="4" t="s">
        <v>52</v>
      </c>
      <c r="D187" s="5" t="s">
        <v>58</v>
      </c>
      <c r="E187" s="4" t="s">
        <v>54</v>
      </c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4"/>
      <c r="AX187" s="4"/>
      <c r="AY187" s="5"/>
    </row>
    <row r="188" spans="1:51" ht="24">
      <c r="A188" s="2" t="s">
        <v>350</v>
      </c>
      <c r="B188" s="2"/>
      <c r="C188" s="4" t="s">
        <v>52</v>
      </c>
      <c r="D188" s="5" t="s">
        <v>53</v>
      </c>
      <c r="E188" s="4" t="s">
        <v>54</v>
      </c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4"/>
      <c r="AX188" s="4"/>
      <c r="AY188" s="5"/>
    </row>
    <row r="189" spans="1:51" ht="72">
      <c r="A189" s="2" t="s">
        <v>351</v>
      </c>
      <c r="B189" s="2"/>
      <c r="C189" s="4" t="s">
        <v>52</v>
      </c>
      <c r="D189" s="5" t="s">
        <v>58</v>
      </c>
      <c r="E189" s="6" t="s">
        <v>352</v>
      </c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4"/>
      <c r="AX189" s="4"/>
      <c r="AY189" s="5" t="s">
        <v>82</v>
      </c>
    </row>
    <row r="190" spans="1:51" ht="36">
      <c r="A190" s="2" t="s">
        <v>353</v>
      </c>
      <c r="B190" s="2"/>
      <c r="C190" s="4" t="s">
        <v>52</v>
      </c>
      <c r="D190" s="5" t="s">
        <v>58</v>
      </c>
      <c r="E190" s="4" t="s">
        <v>327</v>
      </c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4"/>
      <c r="AX190" s="4"/>
      <c r="AY190" s="5" t="s">
        <v>140</v>
      </c>
    </row>
    <row r="191" spans="1:51" ht="48">
      <c r="A191" s="2" t="s">
        <v>354</v>
      </c>
      <c r="B191" s="2"/>
      <c r="C191" s="4" t="s">
        <v>52</v>
      </c>
      <c r="D191" s="5" t="s">
        <v>58</v>
      </c>
      <c r="E191" s="4" t="s">
        <v>355</v>
      </c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4"/>
      <c r="AX191" s="4"/>
      <c r="AY191" s="5" t="s">
        <v>68</v>
      </c>
    </row>
    <row r="192" spans="1:51" ht="60">
      <c r="A192" s="2" t="s">
        <v>356</v>
      </c>
      <c r="B192" s="2"/>
      <c r="C192" s="4" t="s">
        <v>52</v>
      </c>
      <c r="D192" s="5" t="s">
        <v>58</v>
      </c>
      <c r="E192" s="6" t="s">
        <v>357</v>
      </c>
      <c r="F192" s="8"/>
      <c r="G192" s="13">
        <v>5.93</v>
      </c>
      <c r="H192" s="8"/>
      <c r="I192" s="9">
        <v>10.9</v>
      </c>
      <c r="J192" s="13">
        <v>6</v>
      </c>
      <c r="K192" s="13">
        <v>6</v>
      </c>
      <c r="L192" s="13">
        <v>4.9400000000000004</v>
      </c>
      <c r="M192" s="12">
        <v>-0.71599999999999997</v>
      </c>
      <c r="N192" s="9">
        <v>21.3</v>
      </c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12">
        <v>-0.81699999999999995</v>
      </c>
      <c r="AA192" s="9">
        <v>13.8</v>
      </c>
      <c r="AB192" s="13">
        <v>3.6</v>
      </c>
      <c r="AC192" s="12">
        <v>0.35699999999999998</v>
      </c>
      <c r="AD192" s="8"/>
      <c r="AE192" s="8"/>
      <c r="AF192" s="8"/>
      <c r="AG192" s="8"/>
      <c r="AH192" s="8"/>
      <c r="AI192" s="13">
        <v>7.12</v>
      </c>
      <c r="AJ192" s="9">
        <v>16.399999999999999</v>
      </c>
      <c r="AK192" s="13">
        <v>7.75</v>
      </c>
      <c r="AL192" s="9">
        <v>11.3</v>
      </c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4"/>
      <c r="AX192" s="4"/>
      <c r="AY192" s="5"/>
    </row>
    <row r="193" spans="1:51" ht="24">
      <c r="A193" s="2" t="s">
        <v>358</v>
      </c>
      <c r="B193" s="2"/>
      <c r="C193" s="4" t="s">
        <v>52</v>
      </c>
      <c r="D193" s="5" t="s">
        <v>58</v>
      </c>
      <c r="E193" s="4" t="s">
        <v>54</v>
      </c>
      <c r="F193" s="8"/>
      <c r="G193" s="8"/>
      <c r="H193" s="8"/>
      <c r="I193" s="9">
        <v>3456.8</v>
      </c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4"/>
      <c r="AX193" s="4"/>
      <c r="AY193" s="5" t="s">
        <v>329</v>
      </c>
    </row>
    <row r="194" spans="1:51" ht="84">
      <c r="A194" s="2" t="s">
        <v>359</v>
      </c>
      <c r="B194" s="2"/>
      <c r="C194" s="4" t="s">
        <v>52</v>
      </c>
      <c r="D194" s="5" t="s">
        <v>58</v>
      </c>
      <c r="E194" s="6" t="s">
        <v>360</v>
      </c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4"/>
      <c r="AX194" s="4"/>
      <c r="AY194" s="5" t="s">
        <v>361</v>
      </c>
    </row>
    <row r="195" spans="1:51" ht="48">
      <c r="A195" s="2" t="s">
        <v>362</v>
      </c>
      <c r="B195" s="2"/>
      <c r="C195" s="4" t="s">
        <v>52</v>
      </c>
      <c r="D195" s="5" t="s">
        <v>58</v>
      </c>
      <c r="E195" s="4" t="s">
        <v>363</v>
      </c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4"/>
      <c r="AX195" s="4"/>
      <c r="AY195" s="5"/>
    </row>
    <row r="196" spans="1:51" ht="24">
      <c r="A196" s="2" t="s">
        <v>364</v>
      </c>
      <c r="B196" s="2"/>
      <c r="C196" s="4" t="s">
        <v>52</v>
      </c>
      <c r="D196" s="5" t="s">
        <v>58</v>
      </c>
      <c r="E196" s="4" t="s">
        <v>54</v>
      </c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4"/>
      <c r="AX196" s="4"/>
      <c r="AY196" s="5" t="s">
        <v>140</v>
      </c>
    </row>
    <row r="197" spans="1:51" ht="24">
      <c r="A197" s="2" t="s">
        <v>365</v>
      </c>
      <c r="B197" s="2"/>
      <c r="C197" s="4" t="s">
        <v>52</v>
      </c>
      <c r="D197" s="5" t="s">
        <v>58</v>
      </c>
      <c r="E197" s="4" t="s">
        <v>54</v>
      </c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4"/>
      <c r="AX197" s="4"/>
      <c r="AY197" s="5"/>
    </row>
    <row r="198" spans="1:51" ht="72">
      <c r="A198" s="2" t="s">
        <v>366</v>
      </c>
      <c r="B198" s="2"/>
      <c r="C198" s="4" t="s">
        <v>52</v>
      </c>
      <c r="D198" s="5" t="s">
        <v>58</v>
      </c>
      <c r="E198" s="6" t="s">
        <v>367</v>
      </c>
      <c r="F198" s="8"/>
      <c r="G198" s="9">
        <v>818.5</v>
      </c>
      <c r="H198" s="8"/>
      <c r="I198" s="8"/>
      <c r="J198" s="8"/>
      <c r="K198" s="8"/>
      <c r="L198" s="8"/>
      <c r="M198" s="8"/>
      <c r="N198" s="9">
        <v>1470.7</v>
      </c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4"/>
      <c r="AX198" s="4"/>
      <c r="AY198" s="5" t="s">
        <v>68</v>
      </c>
    </row>
    <row r="199" spans="1:51" ht="24">
      <c r="A199" s="2" t="s">
        <v>368</v>
      </c>
      <c r="B199" s="2"/>
      <c r="C199" s="4" t="s">
        <v>52</v>
      </c>
      <c r="D199" s="5" t="s">
        <v>58</v>
      </c>
      <c r="E199" s="4" t="s">
        <v>54</v>
      </c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4"/>
      <c r="AX199" s="4"/>
      <c r="AY199" s="5" t="s">
        <v>68</v>
      </c>
    </row>
    <row r="200" spans="1:51" ht="24">
      <c r="A200" s="2" t="s">
        <v>373</v>
      </c>
      <c r="B200" s="2"/>
      <c r="C200" s="4" t="s">
        <v>52</v>
      </c>
      <c r="D200" s="5" t="s">
        <v>58</v>
      </c>
      <c r="E200" s="4" t="s">
        <v>54</v>
      </c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4"/>
      <c r="AX200" s="4"/>
      <c r="AY200" s="5" t="s">
        <v>108</v>
      </c>
    </row>
    <row r="201" spans="1:51" ht="24">
      <c r="A201" s="2" t="s">
        <v>374</v>
      </c>
      <c r="B201" s="2"/>
      <c r="C201" s="4" t="s">
        <v>52</v>
      </c>
      <c r="D201" s="5" t="s">
        <v>58</v>
      </c>
      <c r="E201" s="4" t="s">
        <v>54</v>
      </c>
      <c r="F201" s="8"/>
      <c r="G201" s="8"/>
      <c r="H201" s="8"/>
      <c r="I201" s="9">
        <v>25.5</v>
      </c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4"/>
      <c r="AX201" s="4"/>
      <c r="AY201" s="5" t="s">
        <v>375</v>
      </c>
    </row>
    <row r="202" spans="1:51" ht="24">
      <c r="A202" s="2" t="s">
        <v>376</v>
      </c>
      <c r="B202" s="2"/>
      <c r="C202" s="4" t="s">
        <v>52</v>
      </c>
      <c r="D202" s="5" t="s">
        <v>58</v>
      </c>
      <c r="E202" s="4" t="s">
        <v>54</v>
      </c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4"/>
      <c r="AX202" s="4"/>
      <c r="AY202" s="5" t="s">
        <v>140</v>
      </c>
    </row>
    <row r="203" spans="1:51" ht="24">
      <c r="A203" s="2" t="s">
        <v>377</v>
      </c>
      <c r="B203" s="2"/>
      <c r="C203" s="4" t="s">
        <v>52</v>
      </c>
      <c r="D203" s="5" t="s">
        <v>58</v>
      </c>
      <c r="E203" s="4" t="s">
        <v>54</v>
      </c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4"/>
      <c r="AX203" s="4"/>
      <c r="AY203" s="5" t="s">
        <v>68</v>
      </c>
    </row>
    <row r="204" spans="1:51" ht="24">
      <c r="A204" s="2" t="s">
        <v>382</v>
      </c>
      <c r="B204" s="2"/>
      <c r="C204" s="4" t="s">
        <v>52</v>
      </c>
      <c r="D204" s="5" t="s">
        <v>53</v>
      </c>
      <c r="E204" s="4" t="s">
        <v>54</v>
      </c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4"/>
      <c r="AX204" s="4"/>
      <c r="AY204" s="5"/>
    </row>
    <row r="205" spans="1:51" ht="24">
      <c r="A205" s="2" t="s">
        <v>383</v>
      </c>
      <c r="B205" s="2"/>
      <c r="C205" s="4" t="s">
        <v>52</v>
      </c>
      <c r="D205" s="5" t="s">
        <v>58</v>
      </c>
      <c r="E205" s="4" t="s">
        <v>54</v>
      </c>
      <c r="F205" s="8"/>
      <c r="G205" s="8"/>
      <c r="H205" s="8"/>
      <c r="I205" s="9">
        <v>50.3</v>
      </c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4"/>
      <c r="AX205" s="4"/>
      <c r="AY205" s="5" t="s">
        <v>344</v>
      </c>
    </row>
    <row r="206" spans="1:51" ht="24">
      <c r="A206" s="2" t="s">
        <v>384</v>
      </c>
      <c r="B206" s="2"/>
      <c r="C206" s="4" t="s">
        <v>52</v>
      </c>
      <c r="D206" s="5" t="s">
        <v>58</v>
      </c>
      <c r="E206" s="4" t="s">
        <v>54</v>
      </c>
      <c r="F206" s="8"/>
      <c r="G206" s="8"/>
      <c r="H206" s="8"/>
      <c r="I206" s="9">
        <v>32.5</v>
      </c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4"/>
      <c r="AX206" s="4"/>
      <c r="AY206" s="5" t="s">
        <v>344</v>
      </c>
    </row>
    <row r="207" spans="1:51" ht="72">
      <c r="A207" s="2" t="s">
        <v>388</v>
      </c>
      <c r="B207" s="2"/>
      <c r="C207" s="4" t="s">
        <v>52</v>
      </c>
      <c r="D207" s="5" t="s">
        <v>58</v>
      </c>
      <c r="E207" s="6" t="s">
        <v>389</v>
      </c>
      <c r="F207" s="8"/>
      <c r="G207" s="9">
        <v>10816</v>
      </c>
      <c r="H207" s="9">
        <v>3819.5</v>
      </c>
      <c r="I207" s="9">
        <v>18490.5</v>
      </c>
      <c r="J207" s="9">
        <v>2932.2</v>
      </c>
      <c r="K207" s="9">
        <v>1847.1</v>
      </c>
      <c r="L207" s="9">
        <v>2551.6</v>
      </c>
      <c r="M207" s="9">
        <v>-916.4</v>
      </c>
      <c r="N207" s="9">
        <v>18392.599999999999</v>
      </c>
      <c r="O207" s="8"/>
      <c r="P207" s="8"/>
      <c r="Q207" s="8"/>
      <c r="R207" s="8"/>
      <c r="S207" s="8"/>
      <c r="T207" s="8"/>
      <c r="U207" s="9">
        <v>2695.4</v>
      </c>
      <c r="V207" s="9">
        <v>2932.9</v>
      </c>
      <c r="W207" s="9">
        <v>2999</v>
      </c>
      <c r="X207" s="9">
        <v>3240.7</v>
      </c>
      <c r="Y207" s="9">
        <v>3818.7</v>
      </c>
      <c r="Z207" s="9">
        <v>-3915.3</v>
      </c>
      <c r="AA207" s="9">
        <v>-661.2</v>
      </c>
      <c r="AB207" s="9">
        <v>1513.8</v>
      </c>
      <c r="AC207" s="9">
        <v>2324.6999999999998</v>
      </c>
      <c r="AD207" s="9">
        <v>12781.4</v>
      </c>
      <c r="AE207" s="9">
        <v>16021</v>
      </c>
      <c r="AF207" s="9">
        <v>18876.2</v>
      </c>
      <c r="AG207" s="9">
        <v>19314.3</v>
      </c>
      <c r="AH207" s="9">
        <v>18721.8</v>
      </c>
      <c r="AI207" s="9">
        <v>-190.4</v>
      </c>
      <c r="AJ207" s="9">
        <v>3553.2</v>
      </c>
      <c r="AK207" s="9">
        <v>10029.299999999999</v>
      </c>
      <c r="AL207" s="9">
        <v>17828.099999999999</v>
      </c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4" t="s">
        <v>390</v>
      </c>
      <c r="AX207" s="4" t="s">
        <v>390</v>
      </c>
      <c r="AY207" s="5" t="s">
        <v>391</v>
      </c>
    </row>
    <row r="208" spans="1:51" ht="192">
      <c r="A208" s="2" t="s">
        <v>392</v>
      </c>
      <c r="B208" s="2"/>
      <c r="C208" s="4" t="s">
        <v>52</v>
      </c>
      <c r="D208" s="5" t="s">
        <v>58</v>
      </c>
      <c r="E208" s="6" t="s">
        <v>393</v>
      </c>
      <c r="F208" s="8"/>
      <c r="G208" s="8"/>
      <c r="H208" s="8"/>
      <c r="I208" s="9">
        <v>864.3</v>
      </c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4"/>
      <c r="AX208" s="4"/>
      <c r="AY208" s="5" t="s">
        <v>394</v>
      </c>
    </row>
    <row r="209" spans="1:51" ht="24">
      <c r="A209" s="2" t="s">
        <v>395</v>
      </c>
      <c r="B209" s="2"/>
      <c r="C209" s="4" t="s">
        <v>52</v>
      </c>
      <c r="D209" s="5" t="s">
        <v>58</v>
      </c>
      <c r="E209" s="4" t="s">
        <v>54</v>
      </c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4" t="s">
        <v>396</v>
      </c>
      <c r="AX209" s="4" t="s">
        <v>396</v>
      </c>
      <c r="AY209" s="5" t="s">
        <v>68</v>
      </c>
    </row>
    <row r="210" spans="1:51" ht="84">
      <c r="A210" s="2" t="s">
        <v>397</v>
      </c>
      <c r="B210" s="2"/>
      <c r="C210" s="4" t="s">
        <v>52</v>
      </c>
      <c r="D210" s="5" t="s">
        <v>58</v>
      </c>
      <c r="E210" s="6" t="s">
        <v>398</v>
      </c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4"/>
      <c r="AX210" s="4"/>
      <c r="AY210" s="5" t="s">
        <v>68</v>
      </c>
    </row>
    <row r="211" spans="1:51" ht="60">
      <c r="A211" s="2" t="s">
        <v>399</v>
      </c>
      <c r="B211" s="2"/>
      <c r="C211" s="4" t="s">
        <v>52</v>
      </c>
      <c r="D211" s="5" t="s">
        <v>58</v>
      </c>
      <c r="E211" s="7" t="s">
        <v>400</v>
      </c>
      <c r="F211" s="8"/>
      <c r="G211" s="8"/>
      <c r="H211" s="8"/>
      <c r="I211" s="9">
        <v>74.900000000000006</v>
      </c>
      <c r="J211" s="9">
        <v>75.099999999999994</v>
      </c>
      <c r="K211" s="9">
        <v>38.299999999999997</v>
      </c>
      <c r="L211" s="9">
        <v>11.7</v>
      </c>
      <c r="M211" s="9">
        <v>-12.5</v>
      </c>
      <c r="N211" s="9">
        <v>134.69999999999999</v>
      </c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4"/>
      <c r="AX211" s="4"/>
      <c r="AY211" s="5" t="s">
        <v>249</v>
      </c>
    </row>
    <row r="212" spans="1:51" ht="48">
      <c r="A212" s="2" t="s">
        <v>401</v>
      </c>
      <c r="B212" s="2"/>
      <c r="C212" s="4" t="s">
        <v>52</v>
      </c>
      <c r="D212" s="5" t="s">
        <v>58</v>
      </c>
      <c r="E212" s="4" t="s">
        <v>402</v>
      </c>
      <c r="F212" s="8"/>
      <c r="G212" s="8"/>
      <c r="H212" s="8"/>
      <c r="I212" s="9">
        <v>52.4</v>
      </c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4"/>
      <c r="AX212" s="4"/>
      <c r="AY212" s="5" t="s">
        <v>403</v>
      </c>
    </row>
    <row r="213" spans="1:51" ht="168">
      <c r="A213" s="2" t="s">
        <v>404</v>
      </c>
      <c r="B213" s="2"/>
      <c r="C213" s="4" t="s">
        <v>52</v>
      </c>
      <c r="D213" s="5" t="s">
        <v>58</v>
      </c>
      <c r="E213" s="6" t="s">
        <v>405</v>
      </c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4"/>
      <c r="AX213" s="4"/>
      <c r="AY213" s="5"/>
    </row>
    <row r="214" spans="1:51" ht="48">
      <c r="A214" s="2" t="s">
        <v>406</v>
      </c>
      <c r="B214" s="2"/>
      <c r="C214" s="4" t="s">
        <v>52</v>
      </c>
      <c r="D214" s="5" t="s">
        <v>58</v>
      </c>
      <c r="E214" s="4" t="s">
        <v>407</v>
      </c>
      <c r="F214" s="8"/>
      <c r="G214" s="13">
        <v>9.7799999999999994</v>
      </c>
      <c r="H214" s="8"/>
      <c r="I214" s="9">
        <v>59.9</v>
      </c>
      <c r="J214" s="8"/>
      <c r="K214" s="12">
        <v>0.56399999999999995</v>
      </c>
      <c r="L214" s="12">
        <v>0.46899999999999997</v>
      </c>
      <c r="M214" s="12">
        <v>4.7E-2</v>
      </c>
      <c r="N214" s="9">
        <v>34</v>
      </c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4"/>
      <c r="AX214" s="4"/>
      <c r="AY214" s="5"/>
    </row>
    <row r="215" spans="1:51" ht="36">
      <c r="A215" s="2" t="s">
        <v>408</v>
      </c>
      <c r="B215" s="2"/>
      <c r="C215" s="4" t="s">
        <v>52</v>
      </c>
      <c r="D215" s="5" t="s">
        <v>58</v>
      </c>
      <c r="E215" s="4" t="s">
        <v>409</v>
      </c>
      <c r="F215" s="8"/>
      <c r="G215" s="8"/>
      <c r="H215" s="8"/>
      <c r="I215" s="13">
        <v>1.03</v>
      </c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4"/>
      <c r="AX215" s="4"/>
      <c r="AY215" s="5"/>
    </row>
    <row r="216" spans="1:51" ht="60">
      <c r="A216" s="2" t="s">
        <v>410</v>
      </c>
      <c r="B216" s="2"/>
      <c r="C216" s="4" t="s">
        <v>52</v>
      </c>
      <c r="D216" s="5" t="s">
        <v>58</v>
      </c>
      <c r="E216" s="7" t="s">
        <v>411</v>
      </c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4"/>
      <c r="AX216" s="4"/>
      <c r="AY216" s="5"/>
    </row>
    <row r="217" spans="1:51" ht="48">
      <c r="A217" s="2" t="s">
        <v>412</v>
      </c>
      <c r="B217" s="2"/>
      <c r="C217" s="4" t="s">
        <v>52</v>
      </c>
      <c r="D217" s="5" t="s">
        <v>58</v>
      </c>
      <c r="E217" s="4" t="s">
        <v>413</v>
      </c>
      <c r="F217" s="8"/>
      <c r="G217" s="8"/>
      <c r="H217" s="8"/>
      <c r="I217" s="9">
        <v>243.2</v>
      </c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4"/>
      <c r="AX217" s="4"/>
      <c r="AY217" s="5" t="s">
        <v>341</v>
      </c>
    </row>
    <row r="218" spans="1:51" ht="84">
      <c r="A218" s="2" t="s">
        <v>414</v>
      </c>
      <c r="B218" s="2"/>
      <c r="C218" s="4" t="s">
        <v>52</v>
      </c>
      <c r="D218" s="5" t="s">
        <v>58</v>
      </c>
      <c r="E218" s="6" t="s">
        <v>415</v>
      </c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4"/>
      <c r="AX218" s="4"/>
      <c r="AY218" s="5" t="s">
        <v>341</v>
      </c>
    </row>
    <row r="219" spans="1:51" ht="60">
      <c r="A219" s="2" t="s">
        <v>419</v>
      </c>
      <c r="B219" s="2"/>
      <c r="C219" s="4" t="s">
        <v>52</v>
      </c>
      <c r="D219" s="5" t="s">
        <v>58</v>
      </c>
      <c r="E219" s="7" t="s">
        <v>135</v>
      </c>
      <c r="F219" s="8"/>
      <c r="G219" s="13">
        <v>3.65</v>
      </c>
      <c r="H219" s="8"/>
      <c r="I219" s="8"/>
      <c r="J219" s="8"/>
      <c r="K219" s="12">
        <v>-1.4E-2</v>
      </c>
      <c r="L219" s="12">
        <v>-0.623</v>
      </c>
      <c r="M219" s="12">
        <v>-0.76400000000000001</v>
      </c>
      <c r="N219" s="13">
        <v>2.0099999999999998</v>
      </c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4"/>
      <c r="AX219" s="4"/>
      <c r="AY219" s="5" t="s">
        <v>62</v>
      </c>
    </row>
    <row r="220" spans="1:51" ht="48">
      <c r="A220" s="2" t="s">
        <v>424</v>
      </c>
      <c r="B220" s="2"/>
      <c r="C220" s="4" t="s">
        <v>52</v>
      </c>
      <c r="D220" s="5" t="s">
        <v>58</v>
      </c>
      <c r="E220" s="4" t="s">
        <v>425</v>
      </c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4"/>
      <c r="AX220" s="4"/>
      <c r="AY220" s="5" t="s">
        <v>423</v>
      </c>
    </row>
    <row r="221" spans="1:51" ht="48">
      <c r="A221" s="2" t="s">
        <v>426</v>
      </c>
      <c r="B221" s="2"/>
      <c r="C221" s="4" t="s">
        <v>52</v>
      </c>
      <c r="D221" s="5" t="s">
        <v>58</v>
      </c>
      <c r="E221" s="4" t="s">
        <v>427</v>
      </c>
      <c r="F221" s="8"/>
      <c r="G221" s="8"/>
      <c r="H221" s="8"/>
      <c r="I221" s="9">
        <v>16.8</v>
      </c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4"/>
      <c r="AX221" s="4"/>
      <c r="AY221" s="5" t="s">
        <v>341</v>
      </c>
    </row>
    <row r="222" spans="1:51" ht="60">
      <c r="A222" s="2" t="s">
        <v>428</v>
      </c>
      <c r="B222" s="2"/>
      <c r="C222" s="4" t="s">
        <v>52</v>
      </c>
      <c r="D222" s="5" t="s">
        <v>58</v>
      </c>
      <c r="E222" s="7" t="s">
        <v>429</v>
      </c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4"/>
      <c r="AX222" s="4"/>
      <c r="AY222" s="5" t="s">
        <v>68</v>
      </c>
    </row>
    <row r="223" spans="1:51" ht="84">
      <c r="A223" s="2" t="s">
        <v>430</v>
      </c>
      <c r="B223" s="2"/>
      <c r="C223" s="4" t="s">
        <v>52</v>
      </c>
      <c r="D223" s="5" t="s">
        <v>58</v>
      </c>
      <c r="E223" s="6" t="s">
        <v>431</v>
      </c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4"/>
      <c r="AX223" s="4"/>
      <c r="AY223" s="5" t="s">
        <v>381</v>
      </c>
    </row>
    <row r="224" spans="1:51" ht="24">
      <c r="A224" s="2" t="s">
        <v>440</v>
      </c>
      <c r="B224" s="2"/>
      <c r="C224" s="4" t="s">
        <v>52</v>
      </c>
      <c r="D224" s="5" t="s">
        <v>53</v>
      </c>
      <c r="E224" s="4" t="s">
        <v>54</v>
      </c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4"/>
      <c r="AX224" s="4"/>
      <c r="AY224" s="5"/>
    </row>
    <row r="225" spans="1:51" ht="24">
      <c r="A225" s="2" t="s">
        <v>441</v>
      </c>
      <c r="B225" s="2"/>
      <c r="C225" s="4" t="s">
        <v>52</v>
      </c>
      <c r="D225" s="5" t="s">
        <v>58</v>
      </c>
      <c r="E225" s="4" t="s">
        <v>54</v>
      </c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4"/>
      <c r="AX225" s="4"/>
      <c r="AY225" s="5" t="s">
        <v>341</v>
      </c>
    </row>
    <row r="226" spans="1:51" ht="72">
      <c r="A226" s="2" t="s">
        <v>442</v>
      </c>
      <c r="B226" s="2"/>
      <c r="C226" s="4" t="s">
        <v>52</v>
      </c>
      <c r="D226" s="5" t="s">
        <v>58</v>
      </c>
      <c r="E226" s="6" t="s">
        <v>443</v>
      </c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4"/>
      <c r="AX226" s="4"/>
      <c r="AY226" s="5"/>
    </row>
    <row r="227" spans="1:51" ht="72">
      <c r="A227" s="2" t="s">
        <v>444</v>
      </c>
      <c r="B227" s="2"/>
      <c r="C227" s="4" t="s">
        <v>52</v>
      </c>
      <c r="D227" s="5" t="s">
        <v>58</v>
      </c>
      <c r="E227" s="6" t="s">
        <v>445</v>
      </c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4"/>
      <c r="AX227" s="4"/>
      <c r="AY227" s="5"/>
    </row>
    <row r="228" spans="1:51" ht="84">
      <c r="A228" s="2" t="s">
        <v>446</v>
      </c>
      <c r="B228" s="2"/>
      <c r="C228" s="4" t="s">
        <v>52</v>
      </c>
      <c r="D228" s="5" t="s">
        <v>58</v>
      </c>
      <c r="E228" s="6" t="s">
        <v>447</v>
      </c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4"/>
      <c r="AX228" s="4"/>
      <c r="AY228" s="5" t="s">
        <v>341</v>
      </c>
    </row>
    <row r="229" spans="1:51" ht="24">
      <c r="A229" s="2" t="s">
        <v>448</v>
      </c>
      <c r="B229" s="2"/>
      <c r="C229" s="4" t="s">
        <v>52</v>
      </c>
      <c r="D229" s="5" t="s">
        <v>58</v>
      </c>
      <c r="E229" s="4" t="s">
        <v>54</v>
      </c>
      <c r="F229" s="8"/>
      <c r="G229" s="8"/>
      <c r="H229" s="8"/>
      <c r="I229" s="9">
        <v>554.9</v>
      </c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4"/>
      <c r="AX229" s="4"/>
      <c r="AY229" s="5" t="s">
        <v>108</v>
      </c>
    </row>
    <row r="230" spans="1:51" ht="24">
      <c r="A230" s="2" t="s">
        <v>452</v>
      </c>
      <c r="B230" s="2"/>
      <c r="C230" s="4" t="s">
        <v>52</v>
      </c>
      <c r="D230" s="5" t="s">
        <v>58</v>
      </c>
      <c r="E230" s="4" t="s">
        <v>54</v>
      </c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4"/>
      <c r="AX230" s="4"/>
      <c r="AY230" s="5"/>
    </row>
    <row r="231" spans="1:51" ht="24">
      <c r="A231" s="2" t="s">
        <v>453</v>
      </c>
      <c r="B231" s="2"/>
      <c r="C231" s="4" t="s">
        <v>52</v>
      </c>
      <c r="D231" s="5" t="s">
        <v>58</v>
      </c>
      <c r="E231" s="4" t="s">
        <v>54</v>
      </c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4"/>
      <c r="AX231" s="4"/>
      <c r="AY231" s="5" t="s">
        <v>68</v>
      </c>
    </row>
    <row r="232" spans="1:51" ht="24">
      <c r="A232" s="2" t="s">
        <v>454</v>
      </c>
      <c r="B232" s="2"/>
      <c r="C232" s="4" t="s">
        <v>52</v>
      </c>
      <c r="D232" s="5" t="s">
        <v>58</v>
      </c>
      <c r="E232" s="4" t="s">
        <v>54</v>
      </c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4"/>
      <c r="AX232" s="4"/>
      <c r="AY232" s="5" t="s">
        <v>68</v>
      </c>
    </row>
    <row r="233" spans="1:51" ht="24">
      <c r="A233" s="2" t="s">
        <v>455</v>
      </c>
      <c r="B233" s="2"/>
      <c r="C233" s="4" t="s">
        <v>52</v>
      </c>
      <c r="D233" s="5" t="s">
        <v>58</v>
      </c>
      <c r="E233" s="4" t="s">
        <v>54</v>
      </c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4"/>
      <c r="AX233" s="4"/>
      <c r="AY233" s="5" t="s">
        <v>68</v>
      </c>
    </row>
    <row r="234" spans="1:51" ht="24">
      <c r="A234" s="2" t="s">
        <v>456</v>
      </c>
      <c r="B234" s="2"/>
      <c r="C234" s="4" t="s">
        <v>52</v>
      </c>
      <c r="D234" s="5" t="s">
        <v>58</v>
      </c>
      <c r="E234" s="4" t="s">
        <v>54</v>
      </c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4"/>
      <c r="AX234" s="4"/>
      <c r="AY234" s="5" t="s">
        <v>68</v>
      </c>
    </row>
    <row r="235" spans="1:51" ht="96">
      <c r="A235" s="2" t="s">
        <v>457</v>
      </c>
      <c r="B235" s="2"/>
      <c r="C235" s="4" t="s">
        <v>52</v>
      </c>
      <c r="D235" s="5" t="s">
        <v>58</v>
      </c>
      <c r="E235" s="6" t="s">
        <v>458</v>
      </c>
      <c r="F235" s="8"/>
      <c r="G235" s="8"/>
      <c r="H235" s="8"/>
      <c r="I235" s="9">
        <v>1185</v>
      </c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4"/>
      <c r="AX235" s="4"/>
      <c r="AY235" s="5" t="s">
        <v>164</v>
      </c>
    </row>
    <row r="236" spans="1:51" ht="48">
      <c r="A236" s="2" t="s">
        <v>459</v>
      </c>
      <c r="B236" s="2"/>
      <c r="C236" s="4" t="s">
        <v>52</v>
      </c>
      <c r="D236" s="5" t="s">
        <v>58</v>
      </c>
      <c r="E236" s="4" t="s">
        <v>90</v>
      </c>
      <c r="F236" s="8"/>
      <c r="G236" s="8"/>
      <c r="H236" s="8"/>
      <c r="I236" s="9">
        <v>3436.5</v>
      </c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4" t="s">
        <v>157</v>
      </c>
      <c r="AX236" s="4" t="s">
        <v>157</v>
      </c>
      <c r="AY236" s="5"/>
    </row>
    <row r="237" spans="1:51" ht="24">
      <c r="A237" s="2" t="s">
        <v>460</v>
      </c>
      <c r="B237" s="2"/>
      <c r="C237" s="4" t="s">
        <v>52</v>
      </c>
      <c r="D237" s="5" t="s">
        <v>58</v>
      </c>
      <c r="E237" s="4" t="s">
        <v>54</v>
      </c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4"/>
      <c r="AX237" s="4"/>
      <c r="AY237" s="5" t="s">
        <v>372</v>
      </c>
    </row>
    <row r="238" spans="1:51" ht="24">
      <c r="A238" s="2" t="s">
        <v>461</v>
      </c>
      <c r="B238" s="2"/>
      <c r="C238" s="4" t="s">
        <v>52</v>
      </c>
      <c r="D238" s="5" t="s">
        <v>58</v>
      </c>
      <c r="E238" s="4" t="s">
        <v>54</v>
      </c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4"/>
      <c r="AX238" s="4"/>
      <c r="AY238" s="5" t="s">
        <v>68</v>
      </c>
    </row>
    <row r="239" spans="1:51" ht="24">
      <c r="A239" s="2" t="s">
        <v>462</v>
      </c>
      <c r="B239" s="2"/>
      <c r="C239" s="4" t="s">
        <v>52</v>
      </c>
      <c r="D239" s="5" t="s">
        <v>58</v>
      </c>
      <c r="E239" s="4" t="s">
        <v>54</v>
      </c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4"/>
      <c r="AX239" s="4"/>
      <c r="AY239" s="5" t="s">
        <v>68</v>
      </c>
    </row>
    <row r="240" spans="1:51" ht="84">
      <c r="A240" s="2" t="s">
        <v>463</v>
      </c>
      <c r="B240" s="2"/>
      <c r="C240" s="4" t="s">
        <v>52</v>
      </c>
      <c r="D240" s="5" t="s">
        <v>58</v>
      </c>
      <c r="E240" s="6" t="s">
        <v>464</v>
      </c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4"/>
      <c r="AX240" s="4"/>
      <c r="AY240" s="5" t="s">
        <v>465</v>
      </c>
    </row>
    <row r="241" spans="1:51" ht="24">
      <c r="A241" s="2" t="s">
        <v>466</v>
      </c>
      <c r="B241" s="2"/>
      <c r="C241" s="4" t="s">
        <v>52</v>
      </c>
      <c r="D241" s="5" t="s">
        <v>58</v>
      </c>
      <c r="E241" s="4" t="s">
        <v>54</v>
      </c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4"/>
      <c r="AX241" s="4"/>
      <c r="AY241" s="5" t="s">
        <v>68</v>
      </c>
    </row>
    <row r="242" spans="1:51" ht="48">
      <c r="A242" s="2" t="s">
        <v>467</v>
      </c>
      <c r="B242" s="2"/>
      <c r="C242" s="4" t="s">
        <v>52</v>
      </c>
      <c r="D242" s="5" t="s">
        <v>58</v>
      </c>
      <c r="E242" s="4" t="s">
        <v>468</v>
      </c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4"/>
      <c r="AX242" s="4"/>
      <c r="AY242" s="5" t="s">
        <v>68</v>
      </c>
    </row>
    <row r="243" spans="1:51" ht="60">
      <c r="A243" s="2" t="s">
        <v>469</v>
      </c>
      <c r="B243" s="2"/>
      <c r="C243" s="4" t="s">
        <v>52</v>
      </c>
      <c r="D243" s="5" t="s">
        <v>58</v>
      </c>
      <c r="E243" s="7" t="s">
        <v>470</v>
      </c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4"/>
      <c r="AX243" s="4"/>
      <c r="AY243" s="5" t="s">
        <v>68</v>
      </c>
    </row>
    <row r="244" spans="1:51" ht="156">
      <c r="A244" s="2" t="s">
        <v>471</v>
      </c>
      <c r="B244" s="2"/>
      <c r="C244" s="4" t="s">
        <v>52</v>
      </c>
      <c r="D244" s="5" t="s">
        <v>125</v>
      </c>
      <c r="E244" s="6" t="s">
        <v>472</v>
      </c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4"/>
      <c r="AX244" s="4"/>
      <c r="AY244" s="5" t="s">
        <v>140</v>
      </c>
    </row>
    <row r="245" spans="1:51" ht="120">
      <c r="A245" s="2" t="s">
        <v>473</v>
      </c>
      <c r="B245" s="2"/>
      <c r="C245" s="4" t="s">
        <v>52</v>
      </c>
      <c r="D245" s="5" t="s">
        <v>58</v>
      </c>
      <c r="E245" s="6" t="s">
        <v>474</v>
      </c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4" t="s">
        <v>157</v>
      </c>
      <c r="AX245" s="4"/>
      <c r="AY245" s="5" t="s">
        <v>152</v>
      </c>
    </row>
    <row r="246" spans="1:51" ht="84">
      <c r="A246" s="2" t="s">
        <v>475</v>
      </c>
      <c r="B246" s="2"/>
      <c r="C246" s="4" t="s">
        <v>52</v>
      </c>
      <c r="D246" s="5" t="s">
        <v>58</v>
      </c>
      <c r="E246" s="6" t="s">
        <v>476</v>
      </c>
      <c r="F246" s="8"/>
      <c r="G246" s="8"/>
      <c r="H246" s="8"/>
      <c r="I246" s="9">
        <v>1194</v>
      </c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4"/>
      <c r="AX246" s="4"/>
      <c r="AY246" s="5"/>
    </row>
    <row r="247" spans="1:51" ht="156">
      <c r="A247" s="2" t="s">
        <v>477</v>
      </c>
      <c r="B247" s="2"/>
      <c r="C247" s="4" t="s">
        <v>52</v>
      </c>
      <c r="D247" s="5" t="s">
        <v>125</v>
      </c>
      <c r="E247" s="6" t="s">
        <v>478</v>
      </c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4"/>
      <c r="AX247" s="4"/>
      <c r="AY247" s="5" t="s">
        <v>152</v>
      </c>
    </row>
    <row r="248" spans="1:51" ht="24">
      <c r="A248" s="2" t="s">
        <v>479</v>
      </c>
      <c r="B248" s="2"/>
      <c r="C248" s="4" t="s">
        <v>52</v>
      </c>
      <c r="D248" s="5" t="s">
        <v>58</v>
      </c>
      <c r="E248" s="4" t="s">
        <v>54</v>
      </c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4"/>
      <c r="AX248" s="4"/>
      <c r="AY248" s="5" t="s">
        <v>242</v>
      </c>
    </row>
    <row r="249" spans="1:51" ht="60">
      <c r="A249" s="2" t="s">
        <v>480</v>
      </c>
      <c r="B249" s="2"/>
      <c r="C249" s="4" t="s">
        <v>52</v>
      </c>
      <c r="D249" s="5" t="s">
        <v>58</v>
      </c>
      <c r="E249" s="7" t="s">
        <v>135</v>
      </c>
      <c r="F249" s="8"/>
      <c r="G249" s="11">
        <v>0</v>
      </c>
      <c r="H249" s="8"/>
      <c r="I249" s="9">
        <v>401.3</v>
      </c>
      <c r="J249" s="9">
        <v>321.2</v>
      </c>
      <c r="K249" s="9">
        <v>272.5</v>
      </c>
      <c r="L249" s="9">
        <v>87.3</v>
      </c>
      <c r="M249" s="13">
        <v>-4.26</v>
      </c>
      <c r="N249" s="9">
        <v>186.5</v>
      </c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4"/>
      <c r="AX249" s="4"/>
      <c r="AY249" s="5" t="s">
        <v>62</v>
      </c>
    </row>
    <row r="250" spans="1:51" ht="72">
      <c r="A250" s="2" t="s">
        <v>484</v>
      </c>
      <c r="B250" s="2"/>
      <c r="C250" s="4" t="s">
        <v>52</v>
      </c>
      <c r="D250" s="5" t="s">
        <v>58</v>
      </c>
      <c r="E250" s="6" t="s">
        <v>485</v>
      </c>
      <c r="F250" s="8"/>
      <c r="G250" s="9">
        <v>1028.4000000000001</v>
      </c>
      <c r="H250" s="8"/>
      <c r="I250" s="9">
        <v>2080.9</v>
      </c>
      <c r="J250" s="9">
        <v>600.4</v>
      </c>
      <c r="K250" s="9">
        <v>599.6</v>
      </c>
      <c r="L250" s="9">
        <v>248.9</v>
      </c>
      <c r="M250" s="9">
        <v>-364.2</v>
      </c>
      <c r="N250" s="9">
        <v>2168.1999999999998</v>
      </c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9">
        <v>263.2</v>
      </c>
      <c r="AD250" s="8"/>
      <c r="AE250" s="8"/>
      <c r="AF250" s="8"/>
      <c r="AG250" s="8"/>
      <c r="AH250" s="8"/>
      <c r="AI250" s="8"/>
      <c r="AJ250" s="8"/>
      <c r="AK250" s="8"/>
      <c r="AL250" s="9">
        <v>574.79999999999995</v>
      </c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4"/>
      <c r="AX250" s="4"/>
      <c r="AY250" s="5" t="s">
        <v>62</v>
      </c>
    </row>
    <row r="251" spans="1:51" ht="24">
      <c r="A251" s="2" t="s">
        <v>486</v>
      </c>
      <c r="B251" s="2"/>
      <c r="C251" s="4" t="s">
        <v>52</v>
      </c>
      <c r="D251" s="5" t="s">
        <v>58</v>
      </c>
      <c r="E251" s="4" t="s">
        <v>54</v>
      </c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4"/>
      <c r="AX251" s="4"/>
      <c r="AY251" s="5" t="s">
        <v>68</v>
      </c>
    </row>
    <row r="252" spans="1:51" ht="72">
      <c r="A252" s="2" t="s">
        <v>487</v>
      </c>
      <c r="B252" s="2"/>
      <c r="C252" s="4" t="s">
        <v>52</v>
      </c>
      <c r="D252" s="5" t="s">
        <v>58</v>
      </c>
      <c r="E252" s="6" t="s">
        <v>488</v>
      </c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4" t="s">
        <v>157</v>
      </c>
      <c r="AX252" s="4" t="s">
        <v>157</v>
      </c>
      <c r="AY252" s="5" t="s">
        <v>140</v>
      </c>
    </row>
    <row r="253" spans="1:51" ht="24">
      <c r="A253" s="2" t="s">
        <v>489</v>
      </c>
      <c r="B253" s="2"/>
      <c r="C253" s="4" t="s">
        <v>52</v>
      </c>
      <c r="D253" s="5" t="s">
        <v>58</v>
      </c>
      <c r="E253" s="4" t="s">
        <v>54</v>
      </c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4"/>
      <c r="AX253" s="4"/>
      <c r="AY253" s="5" t="s">
        <v>238</v>
      </c>
    </row>
    <row r="254" spans="1:51" ht="156">
      <c r="A254" s="2" t="s">
        <v>494</v>
      </c>
      <c r="B254" s="2"/>
      <c r="C254" s="4" t="s">
        <v>52</v>
      </c>
      <c r="D254" s="5" t="s">
        <v>58</v>
      </c>
      <c r="E254" s="6" t="s">
        <v>495</v>
      </c>
      <c r="F254" s="8"/>
      <c r="G254" s="9">
        <v>105966.3</v>
      </c>
      <c r="H254" s="9">
        <v>4343.6000000000004</v>
      </c>
      <c r="I254" s="9">
        <v>75577.2</v>
      </c>
      <c r="J254" s="9">
        <v>-1409.7</v>
      </c>
      <c r="K254" s="9">
        <v>-5317</v>
      </c>
      <c r="L254" s="9">
        <v>-16873.400000000001</v>
      </c>
      <c r="M254" s="9">
        <v>-8633.5</v>
      </c>
      <c r="N254" s="9">
        <v>-74292.399999999994</v>
      </c>
      <c r="O254" s="9">
        <v>5787</v>
      </c>
      <c r="P254" s="8"/>
      <c r="Q254" s="9">
        <v>957.4</v>
      </c>
      <c r="R254" s="9">
        <v>5787</v>
      </c>
      <c r="S254" s="8"/>
      <c r="T254" s="8"/>
      <c r="U254" s="9">
        <v>-5508.8</v>
      </c>
      <c r="V254" s="9">
        <v>5497.1</v>
      </c>
      <c r="W254" s="9">
        <v>11299.3</v>
      </c>
      <c r="X254" s="9">
        <v>4842.3999999999996</v>
      </c>
      <c r="Y254" s="9">
        <v>-196.2</v>
      </c>
      <c r="Z254" s="9">
        <v>-1163.5</v>
      </c>
      <c r="AA254" s="9">
        <v>3537.1</v>
      </c>
      <c r="AB254" s="9">
        <v>18466.5</v>
      </c>
      <c r="AC254" s="9">
        <v>8653.6</v>
      </c>
      <c r="AD254" s="9">
        <v>99185.1</v>
      </c>
      <c r="AE254" s="9">
        <v>107406.8</v>
      </c>
      <c r="AF254" s="9">
        <v>127897.60000000001</v>
      </c>
      <c r="AG254" s="9">
        <v>123099.5</v>
      </c>
      <c r="AH254" s="9">
        <v>121571.2</v>
      </c>
      <c r="AI254" s="9">
        <v>74857.399999999994</v>
      </c>
      <c r="AJ254" s="9">
        <v>52699.7</v>
      </c>
      <c r="AK254" s="9">
        <v>72705.100000000006</v>
      </c>
      <c r="AL254" s="9">
        <v>89191.6</v>
      </c>
      <c r="AM254" s="9">
        <v>-1062</v>
      </c>
      <c r="AN254" s="9">
        <v>-1059</v>
      </c>
      <c r="AO254" s="9">
        <v>-1050</v>
      </c>
      <c r="AP254" s="9">
        <v>-1053</v>
      </c>
      <c r="AQ254" s="9">
        <v>-1037</v>
      </c>
      <c r="AR254" s="9">
        <v>-1001</v>
      </c>
      <c r="AS254" s="9">
        <v>-935</v>
      </c>
      <c r="AT254" s="9">
        <v>-891</v>
      </c>
      <c r="AU254" s="9">
        <v>-805</v>
      </c>
      <c r="AV254" s="9">
        <v>-743</v>
      </c>
      <c r="AW254" s="4" t="s">
        <v>118</v>
      </c>
      <c r="AX254" s="4" t="s">
        <v>116</v>
      </c>
      <c r="AY254" s="5" t="s">
        <v>496</v>
      </c>
    </row>
    <row r="255" spans="1:51" ht="24">
      <c r="A255" s="2" t="s">
        <v>497</v>
      </c>
      <c r="B255" s="2"/>
      <c r="C255" s="4" t="s">
        <v>52</v>
      </c>
      <c r="D255" s="5" t="s">
        <v>53</v>
      </c>
      <c r="E255" s="4" t="s">
        <v>54</v>
      </c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4"/>
      <c r="AX255" s="4"/>
      <c r="AY255" s="5"/>
    </row>
    <row r="256" spans="1:51" ht="24">
      <c r="A256" s="2" t="s">
        <v>498</v>
      </c>
      <c r="B256" s="2"/>
      <c r="C256" s="4" t="s">
        <v>52</v>
      </c>
      <c r="D256" s="5" t="s">
        <v>58</v>
      </c>
      <c r="E256" s="4" t="s">
        <v>54</v>
      </c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4"/>
      <c r="AX256" s="4"/>
      <c r="AY256" s="5"/>
    </row>
    <row r="257" spans="1:51" ht="72">
      <c r="A257" s="2" t="s">
        <v>499</v>
      </c>
      <c r="B257" s="2"/>
      <c r="C257" s="4" t="s">
        <v>52</v>
      </c>
      <c r="D257" s="5" t="s">
        <v>58</v>
      </c>
      <c r="E257" s="6" t="s">
        <v>500</v>
      </c>
      <c r="F257" s="8"/>
      <c r="G257" s="8"/>
      <c r="H257" s="8"/>
      <c r="I257" s="9">
        <v>13</v>
      </c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4"/>
      <c r="AX257" s="4"/>
      <c r="AY257" s="5"/>
    </row>
    <row r="258" spans="1:51" ht="144">
      <c r="A258" s="2" t="s">
        <v>501</v>
      </c>
      <c r="B258" s="2"/>
      <c r="C258" s="4" t="s">
        <v>52</v>
      </c>
      <c r="D258" s="5" t="s">
        <v>58</v>
      </c>
      <c r="E258" s="6" t="s">
        <v>502</v>
      </c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4" t="s">
        <v>157</v>
      </c>
      <c r="AX258" s="4" t="s">
        <v>157</v>
      </c>
      <c r="AY258" s="5" t="s">
        <v>503</v>
      </c>
    </row>
    <row r="259" spans="1:51" ht="84">
      <c r="A259" s="2" t="s">
        <v>504</v>
      </c>
      <c r="B259" s="2"/>
      <c r="C259" s="4" t="s">
        <v>52</v>
      </c>
      <c r="D259" s="5" t="s">
        <v>58</v>
      </c>
      <c r="E259" s="6" t="s">
        <v>505</v>
      </c>
      <c r="F259" s="8"/>
      <c r="G259" s="8"/>
      <c r="H259" s="8"/>
      <c r="I259" s="9">
        <v>892.1</v>
      </c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4"/>
      <c r="AX259" s="4"/>
      <c r="AY259" s="5" t="s">
        <v>506</v>
      </c>
    </row>
    <row r="260" spans="1:51" ht="284">
      <c r="A260" s="2" t="s">
        <v>507</v>
      </c>
      <c r="B260" s="2"/>
      <c r="C260" s="4" t="s">
        <v>52</v>
      </c>
      <c r="D260" s="5" t="s">
        <v>58</v>
      </c>
      <c r="E260" s="6" t="s">
        <v>508</v>
      </c>
      <c r="F260" s="8"/>
      <c r="G260" s="9">
        <v>16581.3</v>
      </c>
      <c r="H260" s="9">
        <v>41073.800000000003</v>
      </c>
      <c r="I260" s="9">
        <v>61600.800000000003</v>
      </c>
      <c r="J260" s="9">
        <v>27768.799999999999</v>
      </c>
      <c r="K260" s="9">
        <v>19987.2</v>
      </c>
      <c r="L260" s="9">
        <v>12041.8</v>
      </c>
      <c r="M260" s="9">
        <v>-1171</v>
      </c>
      <c r="N260" s="9">
        <v>92001.2</v>
      </c>
      <c r="O260" s="9">
        <v>4970</v>
      </c>
      <c r="P260" s="9">
        <v>3370</v>
      </c>
      <c r="Q260" s="8"/>
      <c r="R260" s="8"/>
      <c r="S260" s="8"/>
      <c r="T260" s="8"/>
      <c r="U260" s="9">
        <v>27480.2</v>
      </c>
      <c r="V260" s="9">
        <v>34193.1</v>
      </c>
      <c r="W260" s="9">
        <v>41454.199999999997</v>
      </c>
      <c r="X260" s="9">
        <v>35856.699999999997</v>
      </c>
      <c r="Y260" s="9">
        <v>40530.6</v>
      </c>
      <c r="Z260" s="9">
        <v>26673.3</v>
      </c>
      <c r="AA260" s="9">
        <v>17754.3</v>
      </c>
      <c r="AB260" s="9">
        <v>21385.1</v>
      </c>
      <c r="AC260" s="9">
        <v>26691.599999999999</v>
      </c>
      <c r="AD260" s="9">
        <v>70089.8</v>
      </c>
      <c r="AE260" s="9">
        <v>84635.7</v>
      </c>
      <c r="AF260" s="9">
        <v>95917.7</v>
      </c>
      <c r="AG260" s="9">
        <v>93755.4</v>
      </c>
      <c r="AH260" s="9">
        <v>104506.3</v>
      </c>
      <c r="AI260" s="9">
        <v>76078.7</v>
      </c>
      <c r="AJ260" s="9">
        <v>53127.1</v>
      </c>
      <c r="AK260" s="9">
        <v>48763.199999999997</v>
      </c>
      <c r="AL260" s="9">
        <v>57688.800000000003</v>
      </c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4" t="s">
        <v>116</v>
      </c>
      <c r="AX260" s="4" t="s">
        <v>183</v>
      </c>
      <c r="AY260" s="5" t="s">
        <v>329</v>
      </c>
    </row>
    <row r="261" spans="1:51" ht="60">
      <c r="A261" s="2" t="s">
        <v>509</v>
      </c>
      <c r="B261" s="2"/>
      <c r="C261" s="4" t="s">
        <v>52</v>
      </c>
      <c r="D261" s="5" t="s">
        <v>58</v>
      </c>
      <c r="E261" s="6" t="s">
        <v>510</v>
      </c>
      <c r="F261" s="8"/>
      <c r="G261" s="8"/>
      <c r="H261" s="8"/>
      <c r="I261" s="9">
        <v>1364.6</v>
      </c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4"/>
      <c r="AX261" s="4"/>
      <c r="AY261" s="5" t="s">
        <v>329</v>
      </c>
    </row>
    <row r="262" spans="1:51" ht="24">
      <c r="A262" s="2" t="s">
        <v>511</v>
      </c>
      <c r="B262" s="2"/>
      <c r="C262" s="4" t="s">
        <v>52</v>
      </c>
      <c r="D262" s="5" t="s">
        <v>58</v>
      </c>
      <c r="E262" s="4" t="s">
        <v>54</v>
      </c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4"/>
      <c r="AX262" s="4"/>
      <c r="AY262" s="5" t="s">
        <v>329</v>
      </c>
    </row>
    <row r="263" spans="1:51" ht="24">
      <c r="A263" s="2" t="s">
        <v>512</v>
      </c>
      <c r="B263" s="2"/>
      <c r="C263" s="4" t="s">
        <v>52</v>
      </c>
      <c r="D263" s="5" t="s">
        <v>58</v>
      </c>
      <c r="E263" s="4" t="s">
        <v>54</v>
      </c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4"/>
      <c r="AX263" s="4"/>
      <c r="AY263" s="5" t="s">
        <v>242</v>
      </c>
    </row>
    <row r="264" spans="1:51" ht="24">
      <c r="A264" s="2" t="s">
        <v>513</v>
      </c>
      <c r="B264" s="2"/>
      <c r="C264" s="4" t="s">
        <v>52</v>
      </c>
      <c r="D264" s="5" t="s">
        <v>58</v>
      </c>
      <c r="E264" s="4" t="s">
        <v>54</v>
      </c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4"/>
      <c r="AX264" s="4"/>
      <c r="AY264" s="5" t="s">
        <v>329</v>
      </c>
    </row>
    <row r="265" spans="1:51" ht="24">
      <c r="A265" s="2" t="s">
        <v>514</v>
      </c>
      <c r="B265" s="2"/>
      <c r="C265" s="4" t="s">
        <v>52</v>
      </c>
      <c r="D265" s="5" t="s">
        <v>58</v>
      </c>
      <c r="E265" s="4" t="s">
        <v>54</v>
      </c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4"/>
      <c r="AX265" s="4"/>
      <c r="AY265" s="5"/>
    </row>
    <row r="266" spans="1:51" ht="60">
      <c r="A266" s="2" t="s">
        <v>515</v>
      </c>
      <c r="B266" s="2"/>
      <c r="C266" s="4" t="s">
        <v>52</v>
      </c>
      <c r="D266" s="5" t="s">
        <v>58</v>
      </c>
      <c r="E266" s="7" t="s">
        <v>516</v>
      </c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4"/>
      <c r="AX266" s="4"/>
      <c r="AY266" s="5" t="s">
        <v>517</v>
      </c>
    </row>
    <row r="267" spans="1:51" ht="24">
      <c r="A267" s="2" t="s">
        <v>518</v>
      </c>
      <c r="B267" s="2"/>
      <c r="C267" s="4" t="s">
        <v>52</v>
      </c>
      <c r="D267" s="5" t="s">
        <v>58</v>
      </c>
      <c r="E267" s="4" t="s">
        <v>54</v>
      </c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4"/>
      <c r="AX267" s="4"/>
      <c r="AY267" s="5" t="s">
        <v>68</v>
      </c>
    </row>
    <row r="268" spans="1:51" ht="24">
      <c r="A268" s="2" t="s">
        <v>519</v>
      </c>
      <c r="B268" s="2"/>
      <c r="C268" s="4" t="s">
        <v>52</v>
      </c>
      <c r="D268" s="5" t="s">
        <v>58</v>
      </c>
      <c r="E268" s="4" t="s">
        <v>54</v>
      </c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4"/>
      <c r="AX268" s="4"/>
      <c r="AY268" s="5" t="s">
        <v>68</v>
      </c>
    </row>
    <row r="269" spans="1:51" ht="24">
      <c r="A269" s="2" t="s">
        <v>520</v>
      </c>
      <c r="B269" s="2"/>
      <c r="C269" s="4" t="s">
        <v>52</v>
      </c>
      <c r="D269" s="5" t="s">
        <v>58</v>
      </c>
      <c r="E269" s="4" t="s">
        <v>54</v>
      </c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4"/>
      <c r="AX269" s="4"/>
      <c r="AY269" s="5" t="s">
        <v>68</v>
      </c>
    </row>
    <row r="270" spans="1:51" ht="24">
      <c r="A270" s="2" t="s">
        <v>521</v>
      </c>
      <c r="B270" s="2"/>
      <c r="C270" s="4" t="s">
        <v>52</v>
      </c>
      <c r="D270" s="5" t="s">
        <v>58</v>
      </c>
      <c r="E270" s="4" t="s">
        <v>54</v>
      </c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4"/>
      <c r="AX270" s="4"/>
      <c r="AY270" s="5" t="s">
        <v>68</v>
      </c>
    </row>
    <row r="271" spans="1:51" ht="24">
      <c r="A271" s="2" t="s">
        <v>525</v>
      </c>
      <c r="B271" s="2"/>
      <c r="C271" s="4" t="s">
        <v>52</v>
      </c>
      <c r="D271" s="5" t="s">
        <v>58</v>
      </c>
      <c r="E271" s="4" t="s">
        <v>54</v>
      </c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4"/>
      <c r="AX271" s="4"/>
      <c r="AY271" s="5" t="s">
        <v>68</v>
      </c>
    </row>
    <row r="272" spans="1:51" ht="24">
      <c r="A272" s="2" t="s">
        <v>526</v>
      </c>
      <c r="B272" s="2"/>
      <c r="C272" s="4" t="s">
        <v>52</v>
      </c>
      <c r="D272" s="5" t="s">
        <v>58</v>
      </c>
      <c r="E272" s="4" t="s">
        <v>54</v>
      </c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4"/>
      <c r="AX272" s="4"/>
      <c r="AY272" s="5" t="s">
        <v>68</v>
      </c>
    </row>
    <row r="273" spans="1:51" ht="24">
      <c r="A273" s="2" t="s">
        <v>527</v>
      </c>
      <c r="B273" s="2"/>
      <c r="C273" s="4" t="s">
        <v>52</v>
      </c>
      <c r="D273" s="5" t="s">
        <v>58</v>
      </c>
      <c r="E273" s="4" t="s">
        <v>54</v>
      </c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4"/>
      <c r="AX273" s="4"/>
      <c r="AY273" s="5" t="s">
        <v>528</v>
      </c>
    </row>
    <row r="274" spans="1:51" ht="24">
      <c r="A274" s="2" t="s">
        <v>529</v>
      </c>
      <c r="B274" s="2"/>
      <c r="C274" s="4" t="s">
        <v>52</v>
      </c>
      <c r="D274" s="5" t="s">
        <v>58</v>
      </c>
      <c r="E274" s="4" t="s">
        <v>54</v>
      </c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4"/>
      <c r="AX274" s="4"/>
      <c r="AY274" s="5"/>
    </row>
    <row r="275" spans="1:51" ht="36">
      <c r="A275" s="2" t="s">
        <v>535</v>
      </c>
      <c r="B275" s="2"/>
      <c r="C275" s="4" t="s">
        <v>52</v>
      </c>
      <c r="D275" s="5" t="s">
        <v>58</v>
      </c>
      <c r="E275" s="4" t="s">
        <v>81</v>
      </c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4"/>
      <c r="AX275" s="4"/>
      <c r="AY275" s="5" t="s">
        <v>140</v>
      </c>
    </row>
    <row r="276" spans="1:51" ht="36">
      <c r="A276" s="2" t="s">
        <v>540</v>
      </c>
      <c r="B276" s="2"/>
      <c r="C276" s="4" t="s">
        <v>52</v>
      </c>
      <c r="D276" s="5" t="s">
        <v>125</v>
      </c>
      <c r="E276" s="4" t="s">
        <v>541</v>
      </c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4"/>
      <c r="AX276" s="4"/>
      <c r="AY276" s="5" t="s">
        <v>68</v>
      </c>
    </row>
    <row r="277" spans="1:51" ht="36">
      <c r="A277" s="2" t="s">
        <v>542</v>
      </c>
      <c r="B277" s="2"/>
      <c r="C277" s="4" t="s">
        <v>52</v>
      </c>
      <c r="D277" s="5" t="s">
        <v>125</v>
      </c>
      <c r="E277" s="4" t="s">
        <v>543</v>
      </c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4"/>
      <c r="AX277" s="4"/>
      <c r="AY277" s="5" t="s">
        <v>68</v>
      </c>
    </row>
    <row r="278" spans="1:51" ht="48">
      <c r="A278" s="2" t="s">
        <v>544</v>
      </c>
      <c r="B278" s="2"/>
      <c r="C278" s="4" t="s">
        <v>52</v>
      </c>
      <c r="D278" s="5" t="s">
        <v>58</v>
      </c>
      <c r="E278" s="4" t="s">
        <v>545</v>
      </c>
      <c r="F278" s="8"/>
      <c r="G278" s="9">
        <v>17748.8</v>
      </c>
      <c r="H278" s="9">
        <v>7788.5</v>
      </c>
      <c r="I278" s="9">
        <v>53945.4</v>
      </c>
      <c r="J278" s="9">
        <v>9338.1</v>
      </c>
      <c r="K278" s="9">
        <v>6175.7</v>
      </c>
      <c r="L278" s="9">
        <v>3112.6</v>
      </c>
      <c r="M278" s="9">
        <v>-678</v>
      </c>
      <c r="N278" s="9">
        <v>27598.7</v>
      </c>
      <c r="O278" s="9">
        <v>1072</v>
      </c>
      <c r="P278" s="9">
        <v>290.7</v>
      </c>
      <c r="Q278" s="9">
        <v>329.7</v>
      </c>
      <c r="R278" s="9">
        <v>1362.8</v>
      </c>
      <c r="S278" s="8"/>
      <c r="T278" s="8"/>
      <c r="U278" s="9">
        <v>2011.9</v>
      </c>
      <c r="V278" s="9">
        <v>3594.8</v>
      </c>
      <c r="W278" s="9">
        <v>5120.8</v>
      </c>
      <c r="X278" s="9">
        <v>5542.1</v>
      </c>
      <c r="Y278" s="9">
        <v>6114.3</v>
      </c>
      <c r="Z278" s="9">
        <v>5434</v>
      </c>
      <c r="AA278" s="9">
        <v>6994.2</v>
      </c>
      <c r="AB278" s="9">
        <v>9590.5</v>
      </c>
      <c r="AC278" s="9">
        <v>7696.1</v>
      </c>
      <c r="AD278" s="9">
        <v>31978.1</v>
      </c>
      <c r="AE278" s="9">
        <v>38763.699999999997</v>
      </c>
      <c r="AF278" s="9">
        <v>70805.100000000006</v>
      </c>
      <c r="AG278" s="9">
        <v>70057.8</v>
      </c>
      <c r="AH278" s="9">
        <v>72729.100000000006</v>
      </c>
      <c r="AI278" s="9">
        <v>56158.400000000001</v>
      </c>
      <c r="AJ278" s="9">
        <v>37174.6</v>
      </c>
      <c r="AK278" s="9">
        <v>44691.199999999997</v>
      </c>
      <c r="AL278" s="9">
        <v>50356.3</v>
      </c>
      <c r="AM278" s="8"/>
      <c r="AN278" s="9">
        <v>-70.099999999999994</v>
      </c>
      <c r="AO278" s="9">
        <v>-70.599999999999994</v>
      </c>
      <c r="AP278" s="9">
        <v>-71.8</v>
      </c>
      <c r="AQ278" s="9">
        <v>-73.599999999999994</v>
      </c>
      <c r="AR278" s="9">
        <v>-82.4</v>
      </c>
      <c r="AS278" s="9">
        <v>-90.1</v>
      </c>
      <c r="AT278" s="9">
        <v>-100.2</v>
      </c>
      <c r="AU278" s="9">
        <v>-111.2</v>
      </c>
      <c r="AV278" s="9">
        <v>-130.30000000000001</v>
      </c>
      <c r="AW278" s="4" t="s">
        <v>139</v>
      </c>
      <c r="AX278" s="4" t="s">
        <v>139</v>
      </c>
      <c r="AY278" s="5" t="s">
        <v>546</v>
      </c>
    </row>
    <row r="279" spans="1:51" ht="24">
      <c r="A279" s="2" t="s">
        <v>547</v>
      </c>
      <c r="B279" s="2"/>
      <c r="C279" s="4" t="s">
        <v>52</v>
      </c>
      <c r="D279" s="5" t="s">
        <v>58</v>
      </c>
      <c r="E279" s="4" t="s">
        <v>54</v>
      </c>
      <c r="F279" s="8"/>
      <c r="G279" s="8"/>
      <c r="H279" s="8"/>
      <c r="I279" s="9">
        <v>16.8</v>
      </c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4"/>
      <c r="AX279" s="4"/>
      <c r="AY279" s="5" t="s">
        <v>546</v>
      </c>
    </row>
    <row r="280" spans="1:51" ht="120">
      <c r="A280" s="2" t="s">
        <v>557</v>
      </c>
      <c r="B280" s="2"/>
      <c r="C280" s="4" t="s">
        <v>52</v>
      </c>
      <c r="D280" s="5" t="s">
        <v>58</v>
      </c>
      <c r="E280" s="6" t="s">
        <v>558</v>
      </c>
      <c r="F280" s="8"/>
      <c r="G280" s="9">
        <v>2013.3</v>
      </c>
      <c r="H280" s="9">
        <v>860.8</v>
      </c>
      <c r="I280" s="9">
        <v>9706.6</v>
      </c>
      <c r="J280" s="9">
        <v>3515.7</v>
      </c>
      <c r="K280" s="9">
        <v>2015.9</v>
      </c>
      <c r="L280" s="9">
        <v>788.4</v>
      </c>
      <c r="M280" s="9">
        <v>-187.4</v>
      </c>
      <c r="N280" s="9">
        <v>14812.7</v>
      </c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9">
        <v>1031.5</v>
      </c>
      <c r="Z280" s="9">
        <v>1971.1</v>
      </c>
      <c r="AA280" s="9">
        <v>-496.3</v>
      </c>
      <c r="AB280" s="9">
        <v>2604.6999999999998</v>
      </c>
      <c r="AC280" s="9">
        <v>3564.6</v>
      </c>
      <c r="AD280" s="8"/>
      <c r="AE280" s="8"/>
      <c r="AF280" s="8"/>
      <c r="AG280" s="8"/>
      <c r="AH280" s="9">
        <v>5457.2</v>
      </c>
      <c r="AI280" s="9">
        <v>11316.4</v>
      </c>
      <c r="AJ280" s="9">
        <v>5117</v>
      </c>
      <c r="AK280" s="9">
        <v>8772</v>
      </c>
      <c r="AL280" s="9">
        <v>8968.7999999999993</v>
      </c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4"/>
      <c r="AX280" s="4"/>
      <c r="AY280" s="5" t="s">
        <v>559</v>
      </c>
    </row>
    <row r="281" spans="1:51" ht="24">
      <c r="A281" s="2" t="s">
        <v>568</v>
      </c>
      <c r="B281" s="2"/>
      <c r="C281" s="4" t="s">
        <v>52</v>
      </c>
      <c r="D281" s="5" t="s">
        <v>58</v>
      </c>
      <c r="E281" s="4" t="s">
        <v>54</v>
      </c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4"/>
      <c r="AX281" s="4"/>
      <c r="AY281" s="5" t="s">
        <v>150</v>
      </c>
    </row>
    <row r="282" spans="1:51" ht="36">
      <c r="A282" s="2" t="s">
        <v>569</v>
      </c>
      <c r="B282" s="2"/>
      <c r="C282" s="4" t="s">
        <v>52</v>
      </c>
      <c r="D282" s="5" t="s">
        <v>58</v>
      </c>
      <c r="E282" s="4" t="s">
        <v>348</v>
      </c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4"/>
      <c r="AX282" s="4"/>
      <c r="AY282" s="5" t="s">
        <v>423</v>
      </c>
    </row>
    <row r="283" spans="1:51" ht="36">
      <c r="A283" s="2" t="s">
        <v>570</v>
      </c>
      <c r="B283" s="2"/>
      <c r="C283" s="4" t="s">
        <v>52</v>
      </c>
      <c r="D283" s="5" t="s">
        <v>58</v>
      </c>
      <c r="E283" s="4" t="s">
        <v>571</v>
      </c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4"/>
      <c r="AX283" s="4"/>
      <c r="AY283" s="5" t="s">
        <v>68</v>
      </c>
    </row>
    <row r="284" spans="1:51" ht="36">
      <c r="A284" s="2" t="s">
        <v>572</v>
      </c>
      <c r="B284" s="2"/>
      <c r="C284" s="4" t="s">
        <v>52</v>
      </c>
      <c r="D284" s="5" t="s">
        <v>53</v>
      </c>
      <c r="E284" s="4" t="s">
        <v>327</v>
      </c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4"/>
      <c r="AX284" s="4"/>
      <c r="AY284" s="5"/>
    </row>
    <row r="285" spans="1:51" ht="84">
      <c r="A285" s="2" t="s">
        <v>573</v>
      </c>
      <c r="B285" s="2"/>
      <c r="C285" s="4" t="s">
        <v>52</v>
      </c>
      <c r="D285" s="5" t="s">
        <v>58</v>
      </c>
      <c r="E285" s="6" t="s">
        <v>574</v>
      </c>
      <c r="F285" s="8"/>
      <c r="G285" s="8"/>
      <c r="H285" s="8"/>
      <c r="I285" s="9">
        <v>1089</v>
      </c>
      <c r="J285" s="9">
        <v>70.7</v>
      </c>
      <c r="K285" s="9">
        <v>65.400000000000006</v>
      </c>
      <c r="L285" s="9">
        <v>51.1</v>
      </c>
      <c r="M285" s="8"/>
      <c r="N285" s="9">
        <v>80.2</v>
      </c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4"/>
      <c r="AX285" s="4"/>
      <c r="AY285" s="5" t="s">
        <v>78</v>
      </c>
    </row>
    <row r="286" spans="1:51" ht="24">
      <c r="A286" s="2" t="s">
        <v>575</v>
      </c>
      <c r="B286" s="2"/>
      <c r="C286" s="4" t="s">
        <v>52</v>
      </c>
      <c r="D286" s="5" t="s">
        <v>58</v>
      </c>
      <c r="E286" s="4" t="s">
        <v>54</v>
      </c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4"/>
      <c r="AX286" s="4"/>
      <c r="AY286" s="5" t="s">
        <v>576</v>
      </c>
    </row>
    <row r="287" spans="1:51" ht="48">
      <c r="A287" s="2" t="s">
        <v>580</v>
      </c>
      <c r="B287" s="2"/>
      <c r="C287" s="4" t="s">
        <v>52</v>
      </c>
      <c r="D287" s="5" t="s">
        <v>58</v>
      </c>
      <c r="E287" s="4" t="s">
        <v>581</v>
      </c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4"/>
      <c r="AX287" s="4"/>
      <c r="AY287" s="5" t="s">
        <v>517</v>
      </c>
    </row>
    <row r="288" spans="1:51" ht="24">
      <c r="A288" s="2" t="s">
        <v>582</v>
      </c>
      <c r="B288" s="2"/>
      <c r="C288" s="4" t="s">
        <v>52</v>
      </c>
      <c r="D288" s="5" t="s">
        <v>53</v>
      </c>
      <c r="E288" s="4" t="s">
        <v>54</v>
      </c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4"/>
      <c r="AX288" s="4"/>
      <c r="AY288" s="5"/>
    </row>
    <row r="289" spans="1:51" ht="48">
      <c r="A289" s="2" t="s">
        <v>583</v>
      </c>
      <c r="B289" s="2"/>
      <c r="C289" s="4" t="s">
        <v>52</v>
      </c>
      <c r="D289" s="5" t="s">
        <v>58</v>
      </c>
      <c r="E289" s="4" t="s">
        <v>427</v>
      </c>
      <c r="F289" s="8"/>
      <c r="G289" s="8"/>
      <c r="H289" s="8"/>
      <c r="I289" s="9">
        <v>564.29999999999995</v>
      </c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4"/>
      <c r="AX289" s="4"/>
      <c r="AY289" s="5" t="s">
        <v>68</v>
      </c>
    </row>
    <row r="290" spans="1:51" ht="24">
      <c r="A290" s="2" t="s">
        <v>584</v>
      </c>
      <c r="B290" s="2"/>
      <c r="C290" s="4" t="s">
        <v>52</v>
      </c>
      <c r="D290" s="5" t="s">
        <v>58</v>
      </c>
      <c r="E290" s="4" t="s">
        <v>54</v>
      </c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4"/>
      <c r="AX290" s="4"/>
      <c r="AY290" s="5" t="s">
        <v>361</v>
      </c>
    </row>
    <row r="291" spans="1:51" ht="84">
      <c r="A291" s="2" t="s">
        <v>585</v>
      </c>
      <c r="B291" s="2"/>
      <c r="C291" s="4" t="s">
        <v>52</v>
      </c>
      <c r="D291" s="5" t="s">
        <v>58</v>
      </c>
      <c r="E291" s="6" t="s">
        <v>447</v>
      </c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4" t="s">
        <v>232</v>
      </c>
      <c r="AX291" s="4" t="s">
        <v>232</v>
      </c>
      <c r="AY291" s="5" t="s">
        <v>341</v>
      </c>
    </row>
    <row r="292" spans="1:51" ht="72">
      <c r="A292" s="2" t="s">
        <v>586</v>
      </c>
      <c r="B292" s="2"/>
      <c r="C292" s="4" t="s">
        <v>52</v>
      </c>
      <c r="D292" s="5" t="s">
        <v>58</v>
      </c>
      <c r="E292" s="6" t="s">
        <v>587</v>
      </c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4" t="s">
        <v>157</v>
      </c>
      <c r="AX292" s="4" t="s">
        <v>157</v>
      </c>
      <c r="AY292" s="5" t="s">
        <v>341</v>
      </c>
    </row>
    <row r="293" spans="1:51" ht="48">
      <c r="A293" s="2" t="s">
        <v>588</v>
      </c>
      <c r="B293" s="2"/>
      <c r="C293" s="4" t="s">
        <v>52</v>
      </c>
      <c r="D293" s="5" t="s">
        <v>58</v>
      </c>
      <c r="E293" s="4" t="s">
        <v>589</v>
      </c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4"/>
      <c r="AX293" s="4"/>
      <c r="AY293" s="5" t="s">
        <v>242</v>
      </c>
    </row>
    <row r="294" spans="1:51" ht="24">
      <c r="A294" s="2" t="s">
        <v>593</v>
      </c>
      <c r="B294" s="2"/>
      <c r="C294" s="4" t="s">
        <v>52</v>
      </c>
      <c r="D294" s="5" t="s">
        <v>53</v>
      </c>
      <c r="E294" s="4" t="s">
        <v>54</v>
      </c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4"/>
      <c r="AX294" s="4"/>
      <c r="AY294" s="5"/>
    </row>
    <row r="295" spans="1:51" ht="60">
      <c r="A295" s="2" t="s">
        <v>594</v>
      </c>
      <c r="B295" s="2"/>
      <c r="C295" s="4" t="s">
        <v>52</v>
      </c>
      <c r="D295" s="5" t="s">
        <v>58</v>
      </c>
      <c r="E295" s="7" t="s">
        <v>595</v>
      </c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4"/>
      <c r="AX295" s="4"/>
      <c r="AY295" s="5" t="s">
        <v>140</v>
      </c>
    </row>
    <row r="296" spans="1:51" ht="24">
      <c r="A296" s="2" t="s">
        <v>596</v>
      </c>
      <c r="B296" s="2"/>
      <c r="C296" s="4" t="s">
        <v>52</v>
      </c>
      <c r="D296" s="5" t="s">
        <v>58</v>
      </c>
      <c r="E296" s="4" t="s">
        <v>54</v>
      </c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4"/>
      <c r="AX296" s="4"/>
      <c r="AY296" s="5"/>
    </row>
    <row r="297" spans="1:51" ht="84">
      <c r="A297" s="2" t="s">
        <v>597</v>
      </c>
      <c r="B297" s="2"/>
      <c r="C297" s="4" t="s">
        <v>52</v>
      </c>
      <c r="D297" s="5" t="s">
        <v>58</v>
      </c>
      <c r="E297" s="6" t="s">
        <v>598</v>
      </c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4"/>
      <c r="AX297" s="4"/>
      <c r="AY297" s="5" t="s">
        <v>599</v>
      </c>
    </row>
    <row r="298" spans="1:51" ht="24">
      <c r="A298" s="2" t="s">
        <v>600</v>
      </c>
      <c r="B298" s="2"/>
      <c r="C298" s="4" t="s">
        <v>52</v>
      </c>
      <c r="D298" s="5" t="s">
        <v>53</v>
      </c>
      <c r="E298" s="4" t="s">
        <v>54</v>
      </c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4"/>
      <c r="AX298" s="4"/>
      <c r="AY298" s="5"/>
    </row>
    <row r="299" spans="1:51" ht="24">
      <c r="A299" s="2" t="s">
        <v>601</v>
      </c>
      <c r="B299" s="2"/>
      <c r="C299" s="4" t="s">
        <v>52</v>
      </c>
      <c r="D299" s="5" t="s">
        <v>53</v>
      </c>
      <c r="E299" s="4" t="s">
        <v>54</v>
      </c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4"/>
      <c r="AX299" s="4"/>
      <c r="AY299" s="5"/>
    </row>
    <row r="300" spans="1:51" ht="108">
      <c r="A300" s="2" t="s">
        <v>602</v>
      </c>
      <c r="B300" s="2"/>
      <c r="C300" s="4" t="s">
        <v>52</v>
      </c>
      <c r="D300" s="5" t="s">
        <v>58</v>
      </c>
      <c r="E300" s="6" t="s">
        <v>603</v>
      </c>
      <c r="F300" s="8"/>
      <c r="G300" s="9">
        <v>27008.1</v>
      </c>
      <c r="H300" s="9">
        <v>51638.9</v>
      </c>
      <c r="I300" s="9">
        <v>352089.8</v>
      </c>
      <c r="J300" s="9">
        <v>215494.9</v>
      </c>
      <c r="K300" s="9">
        <v>204461.2</v>
      </c>
      <c r="L300" s="9">
        <v>105010.4</v>
      </c>
      <c r="M300" s="9">
        <v>-919.3</v>
      </c>
      <c r="N300" s="9">
        <v>271040.7</v>
      </c>
      <c r="O300" s="9">
        <v>201385</v>
      </c>
      <c r="P300" s="8"/>
      <c r="Q300" s="9">
        <v>4899.2</v>
      </c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9">
        <v>94026.2</v>
      </c>
      <c r="AD300" s="8"/>
      <c r="AE300" s="8"/>
      <c r="AF300" s="8"/>
      <c r="AG300" s="8"/>
      <c r="AH300" s="8"/>
      <c r="AI300" s="8"/>
      <c r="AJ300" s="8"/>
      <c r="AK300" s="8"/>
      <c r="AL300" s="9">
        <v>134462.1</v>
      </c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4"/>
      <c r="AX300" s="4"/>
      <c r="AY300" s="5" t="s">
        <v>604</v>
      </c>
    </row>
    <row r="301" spans="1:51" ht="24">
      <c r="A301" s="2" t="s">
        <v>605</v>
      </c>
      <c r="B301" s="2"/>
      <c r="C301" s="4" t="s">
        <v>52</v>
      </c>
      <c r="D301" s="5" t="s">
        <v>58</v>
      </c>
      <c r="E301" s="4" t="s">
        <v>54</v>
      </c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4"/>
      <c r="AX301" s="4"/>
      <c r="AY301" s="5"/>
    </row>
    <row r="302" spans="1:51" ht="24">
      <c r="A302" s="2" t="s">
        <v>606</v>
      </c>
      <c r="B302" s="2"/>
      <c r="C302" s="4" t="s">
        <v>52</v>
      </c>
      <c r="D302" s="5" t="s">
        <v>58</v>
      </c>
      <c r="E302" s="4" t="s">
        <v>54</v>
      </c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4"/>
      <c r="AX302" s="4"/>
      <c r="AY302" s="5" t="s">
        <v>604</v>
      </c>
    </row>
    <row r="303" spans="1:51" ht="24">
      <c r="A303" s="2" t="s">
        <v>607</v>
      </c>
      <c r="B303" s="2"/>
      <c r="C303" s="4" t="s">
        <v>52</v>
      </c>
      <c r="D303" s="5" t="s">
        <v>58</v>
      </c>
      <c r="E303" s="4" t="s">
        <v>54</v>
      </c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4"/>
      <c r="AX303" s="4"/>
      <c r="AY303" s="5"/>
    </row>
    <row r="304" spans="1:51" ht="24">
      <c r="A304" s="2" t="s">
        <v>608</v>
      </c>
      <c r="B304" s="2"/>
      <c r="C304" s="4" t="s">
        <v>52</v>
      </c>
      <c r="D304" s="5" t="s">
        <v>58</v>
      </c>
      <c r="E304" s="4" t="s">
        <v>54</v>
      </c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4"/>
      <c r="AX304" s="4"/>
      <c r="AY304" s="5" t="s">
        <v>68</v>
      </c>
    </row>
    <row r="305" spans="1:51" ht="24">
      <c r="A305" s="2" t="s">
        <v>609</v>
      </c>
      <c r="B305" s="2"/>
      <c r="C305" s="4" t="s">
        <v>52</v>
      </c>
      <c r="D305" s="5" t="s">
        <v>58</v>
      </c>
      <c r="E305" s="4" t="s">
        <v>54</v>
      </c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4"/>
      <c r="AX305" s="4"/>
      <c r="AY305" s="5"/>
    </row>
    <row r="306" spans="1:51" ht="60">
      <c r="A306" s="2" t="s">
        <v>610</v>
      </c>
      <c r="B306" s="2"/>
      <c r="C306" s="4" t="s">
        <v>52</v>
      </c>
      <c r="D306" s="5" t="s">
        <v>58</v>
      </c>
      <c r="E306" s="7" t="s">
        <v>611</v>
      </c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4" t="s">
        <v>157</v>
      </c>
      <c r="AX306" s="4" t="s">
        <v>157</v>
      </c>
      <c r="AY306" s="5" t="s">
        <v>108</v>
      </c>
    </row>
    <row r="307" spans="1:51" ht="84">
      <c r="A307" s="2" t="s">
        <v>614</v>
      </c>
      <c r="B307" s="2"/>
      <c r="C307" s="4" t="s">
        <v>52</v>
      </c>
      <c r="D307" s="5" t="s">
        <v>58</v>
      </c>
      <c r="E307" s="6" t="s">
        <v>615</v>
      </c>
      <c r="F307" s="8"/>
      <c r="G307" s="8"/>
      <c r="H307" s="8"/>
      <c r="I307" s="9">
        <v>1940</v>
      </c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4"/>
      <c r="AX307" s="4"/>
      <c r="AY307" s="5" t="s">
        <v>150</v>
      </c>
    </row>
    <row r="308" spans="1:51" ht="168">
      <c r="A308" s="2" t="s">
        <v>616</v>
      </c>
      <c r="B308" s="2"/>
      <c r="C308" s="4" t="s">
        <v>52</v>
      </c>
      <c r="D308" s="5" t="s">
        <v>58</v>
      </c>
      <c r="E308" s="6" t="s">
        <v>617</v>
      </c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4" t="s">
        <v>157</v>
      </c>
      <c r="AX308" s="4" t="s">
        <v>157</v>
      </c>
      <c r="AY308" s="5" t="s">
        <v>140</v>
      </c>
    </row>
    <row r="309" spans="1:51" ht="144">
      <c r="A309" s="2" t="s">
        <v>618</v>
      </c>
      <c r="B309" s="2"/>
      <c r="C309" s="4" t="s">
        <v>52</v>
      </c>
      <c r="D309" s="5" t="s">
        <v>58</v>
      </c>
      <c r="E309" s="6" t="s">
        <v>619</v>
      </c>
      <c r="F309" s="8"/>
      <c r="G309" s="8"/>
      <c r="H309" s="8"/>
      <c r="I309" s="9">
        <v>785</v>
      </c>
      <c r="J309" s="13">
        <v>3.29</v>
      </c>
      <c r="K309" s="13">
        <v>-2.2000000000000002</v>
      </c>
      <c r="L309" s="13">
        <v>-1.63</v>
      </c>
      <c r="M309" s="8"/>
      <c r="N309" s="9">
        <v>178.7</v>
      </c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4"/>
      <c r="AX309" s="4"/>
      <c r="AY309" s="5" t="s">
        <v>82</v>
      </c>
    </row>
    <row r="310" spans="1:51" ht="84">
      <c r="A310" s="2" t="s">
        <v>620</v>
      </c>
      <c r="B310" s="2"/>
      <c r="C310" s="4" t="s">
        <v>52</v>
      </c>
      <c r="D310" s="5" t="s">
        <v>58</v>
      </c>
      <c r="E310" s="6" t="s">
        <v>621</v>
      </c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4"/>
      <c r="AX310" s="4"/>
      <c r="AY310" s="5" t="s">
        <v>82</v>
      </c>
    </row>
    <row r="311" spans="1:51" ht="24">
      <c r="A311" s="2" t="s">
        <v>622</v>
      </c>
      <c r="B311" s="2"/>
      <c r="C311" s="4" t="s">
        <v>52</v>
      </c>
      <c r="D311" s="5" t="s">
        <v>58</v>
      </c>
      <c r="E311" s="4" t="s">
        <v>54</v>
      </c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4"/>
      <c r="AX311" s="4"/>
      <c r="AY311" s="5"/>
    </row>
    <row r="312" spans="1:51" ht="204">
      <c r="A312" s="2" t="s">
        <v>623</v>
      </c>
      <c r="B312" s="2"/>
      <c r="C312" s="4" t="s">
        <v>52</v>
      </c>
      <c r="D312" s="5" t="s">
        <v>58</v>
      </c>
      <c r="E312" s="6" t="s">
        <v>624</v>
      </c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9">
        <v>2267</v>
      </c>
      <c r="Y312" s="9">
        <v>2661</v>
      </c>
      <c r="Z312" s="9">
        <v>4056</v>
      </c>
      <c r="AA312" s="9">
        <v>4482</v>
      </c>
      <c r="AB312" s="9">
        <v>4543</v>
      </c>
      <c r="AC312" s="9">
        <v>2960</v>
      </c>
      <c r="AD312" s="8"/>
      <c r="AE312" s="8"/>
      <c r="AF312" s="8"/>
      <c r="AG312" s="9">
        <v>21160</v>
      </c>
      <c r="AH312" s="9">
        <v>20922</v>
      </c>
      <c r="AI312" s="9">
        <v>23650</v>
      </c>
      <c r="AJ312" s="9">
        <v>27084</v>
      </c>
      <c r="AK312" s="9">
        <v>29568</v>
      </c>
      <c r="AL312" s="9">
        <v>20055</v>
      </c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4" t="s">
        <v>93</v>
      </c>
      <c r="AX312" s="4" t="s">
        <v>93</v>
      </c>
      <c r="AY312" s="5" t="s">
        <v>68</v>
      </c>
    </row>
    <row r="313" spans="1:51" ht="24">
      <c r="A313" s="2" t="s">
        <v>625</v>
      </c>
      <c r="B313" s="2"/>
      <c r="C313" s="4" t="s">
        <v>52</v>
      </c>
      <c r="D313" s="5" t="s">
        <v>58</v>
      </c>
      <c r="E313" s="4" t="s">
        <v>54</v>
      </c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4"/>
      <c r="AX313" s="4"/>
      <c r="AY313" s="5"/>
    </row>
    <row r="314" spans="1:51" ht="24">
      <c r="A314" s="2" t="s">
        <v>626</v>
      </c>
      <c r="B314" s="2"/>
      <c r="C314" s="4" t="s">
        <v>52</v>
      </c>
      <c r="D314" s="5" t="s">
        <v>58</v>
      </c>
      <c r="E314" s="4" t="s">
        <v>54</v>
      </c>
      <c r="F314" s="8"/>
      <c r="G314" s="8"/>
      <c r="H314" s="8"/>
      <c r="I314" s="9">
        <v>9861.5</v>
      </c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4"/>
      <c r="AX314" s="4"/>
      <c r="AY314" s="5" t="s">
        <v>68</v>
      </c>
    </row>
    <row r="315" spans="1:51" ht="84">
      <c r="A315" s="2" t="s">
        <v>627</v>
      </c>
      <c r="B315" s="2"/>
      <c r="C315" s="4" t="s">
        <v>52</v>
      </c>
      <c r="D315" s="5" t="s">
        <v>58</v>
      </c>
      <c r="E315" s="6" t="s">
        <v>628</v>
      </c>
      <c r="F315" s="8"/>
      <c r="G315" s="8"/>
      <c r="H315" s="8"/>
      <c r="I315" s="9">
        <v>201.3</v>
      </c>
      <c r="J315" s="8"/>
      <c r="K315" s="9">
        <v>93.9</v>
      </c>
      <c r="L315" s="9">
        <v>340.1</v>
      </c>
      <c r="M315" s="13">
        <v>-2.6</v>
      </c>
      <c r="N315" s="9">
        <v>971.2</v>
      </c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4"/>
      <c r="AX315" s="4"/>
      <c r="AY315" s="5"/>
    </row>
    <row r="316" spans="1:51" ht="36">
      <c r="A316" s="2" t="s">
        <v>629</v>
      </c>
      <c r="B316" s="2"/>
      <c r="C316" s="4" t="s">
        <v>52</v>
      </c>
      <c r="D316" s="5" t="s">
        <v>58</v>
      </c>
      <c r="E316" s="4" t="s">
        <v>166</v>
      </c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4"/>
      <c r="AX316" s="4"/>
      <c r="AY316" s="5"/>
    </row>
    <row r="317" spans="1:51" ht="96">
      <c r="A317" s="2" t="s">
        <v>630</v>
      </c>
      <c r="B317" s="2"/>
      <c r="C317" s="4" t="s">
        <v>52</v>
      </c>
      <c r="D317" s="5" t="s">
        <v>58</v>
      </c>
      <c r="E317" s="6" t="s">
        <v>631</v>
      </c>
      <c r="F317" s="8"/>
      <c r="G317" s="8"/>
      <c r="H317" s="8"/>
      <c r="I317" s="9">
        <v>3702</v>
      </c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4"/>
      <c r="AX317" s="4"/>
      <c r="AY317" s="5" t="s">
        <v>68</v>
      </c>
    </row>
    <row r="318" spans="1:51" ht="48">
      <c r="A318" s="2" t="s">
        <v>632</v>
      </c>
      <c r="B318" s="2"/>
      <c r="C318" s="4" t="s">
        <v>52</v>
      </c>
      <c r="D318" s="5" t="s">
        <v>58</v>
      </c>
      <c r="E318" s="4" t="s">
        <v>402</v>
      </c>
      <c r="F318" s="8"/>
      <c r="G318" s="8"/>
      <c r="H318" s="8"/>
      <c r="I318" s="9">
        <v>70.8</v>
      </c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4"/>
      <c r="AX318" s="4"/>
      <c r="AY318" s="5"/>
    </row>
    <row r="319" spans="1:51" ht="24">
      <c r="A319" s="2" t="s">
        <v>633</v>
      </c>
      <c r="B319" s="2"/>
      <c r="C319" s="4" t="s">
        <v>52</v>
      </c>
      <c r="D319" s="5" t="s">
        <v>58</v>
      </c>
      <c r="E319" s="4" t="s">
        <v>54</v>
      </c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4"/>
      <c r="AX319" s="4"/>
      <c r="AY319" s="5" t="s">
        <v>185</v>
      </c>
    </row>
    <row r="320" spans="1:51" ht="36">
      <c r="A320" s="2" t="s">
        <v>634</v>
      </c>
      <c r="B320" s="2"/>
      <c r="C320" s="4" t="s">
        <v>52</v>
      </c>
      <c r="D320" s="5" t="s">
        <v>58</v>
      </c>
      <c r="E320" s="4" t="s">
        <v>73</v>
      </c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4"/>
      <c r="AX320" s="4"/>
      <c r="AY320" s="5" t="s">
        <v>185</v>
      </c>
    </row>
    <row r="321" spans="1:51" ht="24">
      <c r="A321" s="2" t="s">
        <v>635</v>
      </c>
      <c r="B321" s="2"/>
      <c r="C321" s="4" t="s">
        <v>52</v>
      </c>
      <c r="D321" s="5" t="s">
        <v>58</v>
      </c>
      <c r="E321" s="4" t="s">
        <v>54</v>
      </c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4"/>
      <c r="AX321" s="4"/>
      <c r="AY321" s="5" t="s">
        <v>185</v>
      </c>
    </row>
    <row r="322" spans="1:51" ht="24">
      <c r="A322" s="2" t="s">
        <v>636</v>
      </c>
      <c r="B322" s="2"/>
      <c r="C322" s="4" t="s">
        <v>52</v>
      </c>
      <c r="D322" s="5" t="s">
        <v>58</v>
      </c>
      <c r="E322" s="4" t="s">
        <v>54</v>
      </c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4"/>
      <c r="AX322" s="4"/>
      <c r="AY322" s="5" t="s">
        <v>185</v>
      </c>
    </row>
    <row r="323" spans="1:51" ht="24">
      <c r="A323" s="2" t="s">
        <v>637</v>
      </c>
      <c r="B323" s="2"/>
      <c r="C323" s="4" t="s">
        <v>52</v>
      </c>
      <c r="D323" s="5" t="s">
        <v>58</v>
      </c>
      <c r="E323" s="4" t="s">
        <v>54</v>
      </c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4"/>
      <c r="AX323" s="4"/>
      <c r="AY323" s="5" t="s">
        <v>185</v>
      </c>
    </row>
    <row r="324" spans="1:51" ht="96">
      <c r="A324" s="2" t="s">
        <v>638</v>
      </c>
      <c r="B324" s="2"/>
      <c r="C324" s="4" t="s">
        <v>52</v>
      </c>
      <c r="D324" s="5" t="s">
        <v>58</v>
      </c>
      <c r="E324" s="6" t="s">
        <v>639</v>
      </c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4"/>
      <c r="AX324" s="4"/>
      <c r="AY324" s="5"/>
    </row>
    <row r="325" spans="1:51" ht="60">
      <c r="A325" s="2" t="s">
        <v>640</v>
      </c>
      <c r="B325" s="2"/>
      <c r="C325" s="4" t="s">
        <v>52</v>
      </c>
      <c r="D325" s="5" t="s">
        <v>58</v>
      </c>
      <c r="E325" s="6" t="s">
        <v>200</v>
      </c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4"/>
      <c r="AX325" s="4"/>
      <c r="AY325" s="5" t="s">
        <v>68</v>
      </c>
    </row>
    <row r="326" spans="1:51" ht="48">
      <c r="A326" s="2" t="s">
        <v>641</v>
      </c>
      <c r="B326" s="2"/>
      <c r="C326" s="4" t="s">
        <v>52</v>
      </c>
      <c r="D326" s="5" t="s">
        <v>58</v>
      </c>
      <c r="E326" s="4" t="s">
        <v>642</v>
      </c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4"/>
      <c r="AX326" s="4"/>
      <c r="AY326" s="5" t="s">
        <v>196</v>
      </c>
    </row>
    <row r="327" spans="1:51" ht="60">
      <c r="A327" s="2" t="s">
        <v>643</v>
      </c>
      <c r="B327" s="2"/>
      <c r="C327" s="4" t="s">
        <v>52</v>
      </c>
      <c r="D327" s="5" t="s">
        <v>58</v>
      </c>
      <c r="E327" s="6" t="s">
        <v>644</v>
      </c>
      <c r="F327" s="8"/>
      <c r="G327" s="8"/>
      <c r="H327" s="8"/>
      <c r="I327" s="9">
        <v>2984.5</v>
      </c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4"/>
      <c r="AX327" s="4"/>
      <c r="AY327" s="5"/>
    </row>
    <row r="328" spans="1:51" ht="84">
      <c r="A328" s="2" t="s">
        <v>645</v>
      </c>
      <c r="B328" s="2"/>
      <c r="C328" s="4" t="s">
        <v>52</v>
      </c>
      <c r="D328" s="5" t="s">
        <v>58</v>
      </c>
      <c r="E328" s="6" t="s">
        <v>646</v>
      </c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4"/>
      <c r="AX328" s="4"/>
      <c r="AY328" s="5" t="s">
        <v>647</v>
      </c>
    </row>
    <row r="329" spans="1:51" ht="180">
      <c r="A329" s="2" t="s">
        <v>648</v>
      </c>
      <c r="B329" s="2"/>
      <c r="C329" s="4" t="s">
        <v>52</v>
      </c>
      <c r="D329" s="5" t="s">
        <v>58</v>
      </c>
      <c r="E329" s="6" t="s">
        <v>649</v>
      </c>
      <c r="F329" s="8"/>
      <c r="G329" s="13">
        <v>8.66</v>
      </c>
      <c r="H329" s="8"/>
      <c r="I329" s="8"/>
      <c r="J329" s="8"/>
      <c r="K329" s="8"/>
      <c r="L329" s="8"/>
      <c r="M329" s="8"/>
      <c r="N329" s="9">
        <v>54066.7</v>
      </c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4"/>
      <c r="AX329" s="4"/>
      <c r="AY329" s="5" t="s">
        <v>650</v>
      </c>
    </row>
    <row r="330" spans="1:51" ht="48">
      <c r="A330" s="2" t="s">
        <v>651</v>
      </c>
      <c r="B330" s="2"/>
      <c r="C330" s="4" t="s">
        <v>52</v>
      </c>
      <c r="D330" s="5" t="s">
        <v>58</v>
      </c>
      <c r="E330" s="4" t="s">
        <v>652</v>
      </c>
      <c r="F330" s="8"/>
      <c r="G330" s="8"/>
      <c r="H330" s="8"/>
      <c r="I330" s="9">
        <v>22</v>
      </c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4"/>
      <c r="AX330" s="4"/>
      <c r="AY330" s="5" t="s">
        <v>140</v>
      </c>
    </row>
    <row r="331" spans="1:51" ht="84">
      <c r="A331" s="2" t="s">
        <v>653</v>
      </c>
      <c r="B331" s="2"/>
      <c r="C331" s="4" t="s">
        <v>52</v>
      </c>
      <c r="D331" s="5" t="s">
        <v>58</v>
      </c>
      <c r="E331" s="6" t="s">
        <v>654</v>
      </c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4"/>
      <c r="AX331" s="4"/>
      <c r="AY331" s="5" t="s">
        <v>423</v>
      </c>
    </row>
    <row r="332" spans="1:51" ht="24">
      <c r="A332" s="2" t="s">
        <v>655</v>
      </c>
      <c r="B332" s="2"/>
      <c r="C332" s="4" t="s">
        <v>52</v>
      </c>
      <c r="D332" s="5" t="s">
        <v>58</v>
      </c>
      <c r="E332" s="4" t="s">
        <v>54</v>
      </c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4"/>
      <c r="AX332" s="4"/>
      <c r="AY332" s="5"/>
    </row>
    <row r="333" spans="1:51" ht="96">
      <c r="A333" s="2" t="s">
        <v>656</v>
      </c>
      <c r="B333" s="2"/>
      <c r="C333" s="4" t="s">
        <v>52</v>
      </c>
      <c r="D333" s="5" t="s">
        <v>58</v>
      </c>
      <c r="E333" s="6" t="s">
        <v>657</v>
      </c>
      <c r="F333" s="8"/>
      <c r="G333" s="8"/>
      <c r="H333" s="8"/>
      <c r="I333" s="9">
        <v>433.7</v>
      </c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4"/>
      <c r="AX333" s="4"/>
      <c r="AY333" s="5" t="s">
        <v>658</v>
      </c>
    </row>
    <row r="334" spans="1:51" ht="60">
      <c r="A334" s="2" t="s">
        <v>659</v>
      </c>
      <c r="B334" s="2"/>
      <c r="C334" s="4" t="s">
        <v>52</v>
      </c>
      <c r="D334" s="5" t="s">
        <v>58</v>
      </c>
      <c r="E334" s="6" t="s">
        <v>660</v>
      </c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4"/>
      <c r="AX334" s="4"/>
      <c r="AY334" s="5" t="s">
        <v>82</v>
      </c>
    </row>
    <row r="335" spans="1:51" ht="24">
      <c r="A335" s="2" t="s">
        <v>661</v>
      </c>
      <c r="B335" s="2"/>
      <c r="C335" s="4" t="s">
        <v>52</v>
      </c>
      <c r="D335" s="5" t="s">
        <v>58</v>
      </c>
      <c r="E335" s="4" t="s">
        <v>54</v>
      </c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4"/>
      <c r="AX335" s="4"/>
      <c r="AY335" s="5" t="s">
        <v>249</v>
      </c>
    </row>
    <row r="336" spans="1:51" ht="48">
      <c r="A336" s="2" t="s">
        <v>662</v>
      </c>
      <c r="B336" s="2"/>
      <c r="C336" s="4" t="s">
        <v>52</v>
      </c>
      <c r="D336" s="5" t="s">
        <v>58</v>
      </c>
      <c r="E336" s="4" t="s">
        <v>663</v>
      </c>
      <c r="F336" s="8"/>
      <c r="G336" s="8"/>
      <c r="H336" s="8"/>
      <c r="I336" s="9">
        <v>10</v>
      </c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4"/>
      <c r="AX336" s="4"/>
      <c r="AY336" s="5"/>
    </row>
    <row r="337" spans="1:51" ht="24">
      <c r="A337" s="2" t="s">
        <v>664</v>
      </c>
      <c r="B337" s="2"/>
      <c r="C337" s="4" t="s">
        <v>52</v>
      </c>
      <c r="D337" s="5" t="s">
        <v>58</v>
      </c>
      <c r="E337" s="4" t="s">
        <v>54</v>
      </c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4"/>
      <c r="AX337" s="4"/>
      <c r="AY337" s="5"/>
    </row>
    <row r="338" spans="1:51" ht="24">
      <c r="A338" s="2" t="s">
        <v>665</v>
      </c>
      <c r="B338" s="2"/>
      <c r="C338" s="4" t="s">
        <v>52</v>
      </c>
      <c r="D338" s="5" t="s">
        <v>53</v>
      </c>
      <c r="E338" s="4" t="s">
        <v>54</v>
      </c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4"/>
      <c r="AX338" s="4"/>
      <c r="AY338" s="5"/>
    </row>
    <row r="339" spans="1:51" ht="60">
      <c r="A339" s="2" t="s">
        <v>672</v>
      </c>
      <c r="B339" s="2"/>
      <c r="C339" s="4" t="s">
        <v>52</v>
      </c>
      <c r="D339" s="5" t="s">
        <v>53</v>
      </c>
      <c r="E339" s="6" t="s">
        <v>673</v>
      </c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4"/>
      <c r="AX339" s="4"/>
      <c r="AY339" s="5"/>
    </row>
    <row r="340" spans="1:51" ht="24">
      <c r="A340" s="2" t="s">
        <v>674</v>
      </c>
      <c r="B340" s="2"/>
      <c r="C340" s="4" t="s">
        <v>52</v>
      </c>
      <c r="D340" s="5" t="s">
        <v>58</v>
      </c>
      <c r="E340" s="4" t="s">
        <v>54</v>
      </c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4"/>
      <c r="AX340" s="4"/>
      <c r="AY340" s="5" t="s">
        <v>68</v>
      </c>
    </row>
    <row r="341" spans="1:51" ht="48">
      <c r="A341" s="2" t="s">
        <v>675</v>
      </c>
      <c r="B341" s="2"/>
      <c r="C341" s="4" t="s">
        <v>52</v>
      </c>
      <c r="D341" s="5" t="s">
        <v>58</v>
      </c>
      <c r="E341" s="4" t="s">
        <v>663</v>
      </c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4"/>
      <c r="AX341" s="4"/>
      <c r="AY341" s="5"/>
    </row>
    <row r="342" spans="1:51" ht="72">
      <c r="A342" s="2" t="s">
        <v>676</v>
      </c>
      <c r="B342" s="2"/>
      <c r="C342" s="4" t="s">
        <v>52</v>
      </c>
      <c r="D342" s="5" t="s">
        <v>58</v>
      </c>
      <c r="E342" s="6" t="s">
        <v>677</v>
      </c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4"/>
      <c r="AX342" s="4"/>
      <c r="AY342" s="5" t="s">
        <v>68</v>
      </c>
    </row>
    <row r="343" spans="1:51" ht="24">
      <c r="A343" s="2" t="s">
        <v>678</v>
      </c>
      <c r="B343" s="2"/>
      <c r="C343" s="4" t="s">
        <v>52</v>
      </c>
      <c r="D343" s="5" t="s">
        <v>58</v>
      </c>
      <c r="E343" s="4" t="s">
        <v>54</v>
      </c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4" t="s">
        <v>157</v>
      </c>
      <c r="AX343" s="4" t="s">
        <v>157</v>
      </c>
      <c r="AY343" s="5" t="s">
        <v>68</v>
      </c>
    </row>
    <row r="344" spans="1:51" ht="96">
      <c r="A344" s="2" t="s">
        <v>683</v>
      </c>
      <c r="B344" s="2"/>
      <c r="C344" s="4" t="s">
        <v>52</v>
      </c>
      <c r="D344" s="5" t="s">
        <v>58</v>
      </c>
      <c r="E344" s="6" t="s">
        <v>684</v>
      </c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4"/>
      <c r="AX344" s="4"/>
      <c r="AY344" s="5"/>
    </row>
    <row r="345" spans="1:51" ht="168">
      <c r="A345" s="2" t="s">
        <v>685</v>
      </c>
      <c r="B345" s="2"/>
      <c r="C345" s="4" t="s">
        <v>52</v>
      </c>
      <c r="D345" s="5" t="s">
        <v>58</v>
      </c>
      <c r="E345" s="6" t="s">
        <v>686</v>
      </c>
      <c r="F345" s="8"/>
      <c r="G345" s="9">
        <v>62.2</v>
      </c>
      <c r="H345" s="8"/>
      <c r="I345" s="9">
        <v>4142.5</v>
      </c>
      <c r="J345" s="8"/>
      <c r="K345" s="13">
        <v>-5.36</v>
      </c>
      <c r="L345" s="9">
        <v>-14</v>
      </c>
      <c r="M345" s="13">
        <v>-1.96</v>
      </c>
      <c r="N345" s="9">
        <v>169.5</v>
      </c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4"/>
      <c r="AX345" s="4"/>
      <c r="AY345" s="5"/>
    </row>
    <row r="346" spans="1:51" ht="36">
      <c r="A346" s="2" t="s">
        <v>687</v>
      </c>
      <c r="B346" s="2"/>
      <c r="C346" s="4" t="s">
        <v>52</v>
      </c>
      <c r="D346" s="5" t="s">
        <v>58</v>
      </c>
      <c r="E346" s="4" t="s">
        <v>73</v>
      </c>
      <c r="F346" s="8"/>
      <c r="G346" s="8"/>
      <c r="H346" s="8"/>
      <c r="I346" s="9">
        <v>11.2</v>
      </c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4" t="s">
        <v>93</v>
      </c>
      <c r="AX346" s="4" t="s">
        <v>93</v>
      </c>
      <c r="AY346" s="5" t="s">
        <v>82</v>
      </c>
    </row>
    <row r="347" spans="1:51" ht="144">
      <c r="A347" s="2" t="s">
        <v>692</v>
      </c>
      <c r="B347" s="2"/>
      <c r="C347" s="4" t="s">
        <v>52</v>
      </c>
      <c r="D347" s="5" t="s">
        <v>58</v>
      </c>
      <c r="E347" s="6" t="s">
        <v>693</v>
      </c>
      <c r="F347" s="8"/>
      <c r="G347" s="8"/>
      <c r="H347" s="8"/>
      <c r="I347" s="9">
        <v>2225.1</v>
      </c>
      <c r="J347" s="8"/>
      <c r="K347" s="9">
        <v>773.2</v>
      </c>
      <c r="L347" s="9">
        <v>431.6</v>
      </c>
      <c r="M347" s="9">
        <v>-27.6</v>
      </c>
      <c r="N347" s="9">
        <v>400.1</v>
      </c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4"/>
      <c r="AX347" s="4"/>
      <c r="AY347" s="5" t="s">
        <v>82</v>
      </c>
    </row>
    <row r="348" spans="1:51" ht="24">
      <c r="A348" s="2" t="s">
        <v>694</v>
      </c>
      <c r="B348" s="2"/>
      <c r="C348" s="4" t="s">
        <v>52</v>
      </c>
      <c r="D348" s="5" t="s">
        <v>58</v>
      </c>
      <c r="E348" s="4" t="s">
        <v>54</v>
      </c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4"/>
      <c r="AX348" s="4"/>
      <c r="AY348" s="5" t="s">
        <v>68</v>
      </c>
    </row>
    <row r="349" spans="1:51" ht="72">
      <c r="A349" s="2" t="s">
        <v>695</v>
      </c>
      <c r="B349" s="2"/>
      <c r="C349" s="4" t="s">
        <v>52</v>
      </c>
      <c r="D349" s="5" t="s">
        <v>58</v>
      </c>
      <c r="E349" s="6" t="s">
        <v>696</v>
      </c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4"/>
      <c r="AX349" s="4"/>
      <c r="AY349" s="5" t="s">
        <v>78</v>
      </c>
    </row>
    <row r="350" spans="1:51" ht="72">
      <c r="A350" s="2" t="s">
        <v>697</v>
      </c>
      <c r="B350" s="2"/>
      <c r="C350" s="4" t="s">
        <v>52</v>
      </c>
      <c r="D350" s="5" t="s">
        <v>125</v>
      </c>
      <c r="E350" s="6" t="s">
        <v>698</v>
      </c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4"/>
      <c r="AX350" s="4"/>
      <c r="AY350" s="5" t="s">
        <v>68</v>
      </c>
    </row>
    <row r="351" spans="1:51" ht="84">
      <c r="A351" s="2" t="s">
        <v>702</v>
      </c>
      <c r="B351" s="2"/>
      <c r="C351" s="4" t="s">
        <v>52</v>
      </c>
      <c r="D351" s="5" t="s">
        <v>58</v>
      </c>
      <c r="E351" s="6" t="s">
        <v>703</v>
      </c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4"/>
      <c r="AX351" s="4"/>
      <c r="AY351" s="5" t="s">
        <v>211</v>
      </c>
    </row>
    <row r="352" spans="1:51" ht="24">
      <c r="A352" s="2" t="s">
        <v>704</v>
      </c>
      <c r="B352" s="2"/>
      <c r="C352" s="4" t="s">
        <v>52</v>
      </c>
      <c r="D352" s="5" t="s">
        <v>58</v>
      </c>
      <c r="E352" s="4" t="s">
        <v>54</v>
      </c>
      <c r="F352" s="8"/>
      <c r="G352" s="8"/>
      <c r="H352" s="8"/>
      <c r="I352" s="9">
        <v>10256.200000000001</v>
      </c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4"/>
      <c r="AX352" s="4"/>
      <c r="AY352" s="5"/>
    </row>
    <row r="353" spans="1:51" ht="24">
      <c r="A353" s="2" t="s">
        <v>705</v>
      </c>
      <c r="B353" s="2"/>
      <c r="C353" s="4" t="s">
        <v>52</v>
      </c>
      <c r="D353" s="5" t="s">
        <v>58</v>
      </c>
      <c r="E353" s="4" t="s">
        <v>54</v>
      </c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4"/>
      <c r="AX353" s="4"/>
      <c r="AY353" s="5"/>
    </row>
    <row r="354" spans="1:51" ht="24">
      <c r="A354" s="2" t="s">
        <v>706</v>
      </c>
      <c r="B354" s="2"/>
      <c r="C354" s="4" t="s">
        <v>52</v>
      </c>
      <c r="D354" s="5" t="s">
        <v>53</v>
      </c>
      <c r="E354" s="4" t="s">
        <v>54</v>
      </c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4"/>
      <c r="AX354" s="4"/>
      <c r="AY354" s="5"/>
    </row>
    <row r="355" spans="1:51" ht="36">
      <c r="A355" s="2" t="s">
        <v>707</v>
      </c>
      <c r="B355" s="2"/>
      <c r="C355" s="4" t="s">
        <v>52</v>
      </c>
      <c r="D355" s="5" t="s">
        <v>58</v>
      </c>
      <c r="E355" s="4" t="s">
        <v>708</v>
      </c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4"/>
      <c r="AX355" s="4"/>
      <c r="AY355" s="5" t="s">
        <v>104</v>
      </c>
    </row>
    <row r="356" spans="1:51" ht="96">
      <c r="A356" s="2" t="s">
        <v>709</v>
      </c>
      <c r="B356" s="2"/>
      <c r="C356" s="4" t="s">
        <v>52</v>
      </c>
      <c r="D356" s="5" t="s">
        <v>58</v>
      </c>
      <c r="E356" s="6" t="s">
        <v>710</v>
      </c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4"/>
      <c r="AX356" s="4"/>
      <c r="AY356" s="5" t="s">
        <v>341</v>
      </c>
    </row>
    <row r="357" spans="1:51" ht="24">
      <c r="A357" s="2" t="s">
        <v>711</v>
      </c>
      <c r="B357" s="2"/>
      <c r="C357" s="4" t="s">
        <v>52</v>
      </c>
      <c r="D357" s="5" t="s">
        <v>53</v>
      </c>
      <c r="E357" s="4" t="s">
        <v>54</v>
      </c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4"/>
      <c r="AX357" s="4"/>
      <c r="AY357" s="5"/>
    </row>
    <row r="358" spans="1:51" ht="36">
      <c r="A358" s="2" t="s">
        <v>712</v>
      </c>
      <c r="B358" s="2"/>
      <c r="C358" s="4" t="s">
        <v>52</v>
      </c>
      <c r="D358" s="5" t="s">
        <v>53</v>
      </c>
      <c r="E358" s="4" t="s">
        <v>409</v>
      </c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4"/>
      <c r="AX358" s="4"/>
      <c r="AY358" s="5"/>
    </row>
    <row r="359" spans="1:51" ht="72">
      <c r="A359" s="2" t="s">
        <v>717</v>
      </c>
      <c r="B359" s="2"/>
      <c r="C359" s="4" t="s">
        <v>52</v>
      </c>
      <c r="D359" s="5" t="s">
        <v>58</v>
      </c>
      <c r="E359" s="6" t="s">
        <v>718</v>
      </c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4"/>
      <c r="AX359" s="4"/>
      <c r="AY359" s="5" t="s">
        <v>68</v>
      </c>
    </row>
    <row r="360" spans="1:51" ht="24">
      <c r="A360" s="2" t="s">
        <v>719</v>
      </c>
      <c r="B360" s="2"/>
      <c r="C360" s="4" t="s">
        <v>52</v>
      </c>
      <c r="D360" s="5" t="s">
        <v>58</v>
      </c>
      <c r="E360" s="4" t="s">
        <v>54</v>
      </c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4" t="s">
        <v>157</v>
      </c>
      <c r="AX360" s="4" t="s">
        <v>157</v>
      </c>
      <c r="AY360" s="5" t="s">
        <v>68</v>
      </c>
    </row>
    <row r="361" spans="1:51" ht="36">
      <c r="A361" s="2" t="s">
        <v>720</v>
      </c>
      <c r="B361" s="2"/>
      <c r="C361" s="4" t="s">
        <v>52</v>
      </c>
      <c r="D361" s="5" t="s">
        <v>58</v>
      </c>
      <c r="E361" s="4" t="s">
        <v>541</v>
      </c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4"/>
      <c r="AX361" s="4"/>
      <c r="AY361" s="5" t="s">
        <v>68</v>
      </c>
    </row>
    <row r="362" spans="1:51" ht="204">
      <c r="A362" s="2" t="s">
        <v>721</v>
      </c>
      <c r="B362" s="2"/>
      <c r="C362" s="4" t="s">
        <v>52</v>
      </c>
      <c r="D362" s="5" t="s">
        <v>58</v>
      </c>
      <c r="E362" s="6" t="s">
        <v>722</v>
      </c>
      <c r="F362" s="8"/>
      <c r="G362" s="8"/>
      <c r="H362" s="8"/>
      <c r="I362" s="9">
        <v>785.1</v>
      </c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4"/>
      <c r="AX362" s="4"/>
      <c r="AY362" s="5" t="s">
        <v>723</v>
      </c>
    </row>
    <row r="363" spans="1:51" ht="60">
      <c r="A363" s="2" t="s">
        <v>724</v>
      </c>
      <c r="B363" s="2"/>
      <c r="C363" s="4" t="s">
        <v>52</v>
      </c>
      <c r="D363" s="5" t="s">
        <v>58</v>
      </c>
      <c r="E363" s="6" t="s">
        <v>725</v>
      </c>
      <c r="F363" s="8"/>
      <c r="G363" s="11">
        <v>0</v>
      </c>
      <c r="H363" s="8"/>
      <c r="I363" s="9">
        <v>12848.2</v>
      </c>
      <c r="J363" s="9">
        <v>197.2</v>
      </c>
      <c r="K363" s="9">
        <v>124.6</v>
      </c>
      <c r="L363" s="9">
        <v>162.6</v>
      </c>
      <c r="M363" s="9">
        <v>-21.6</v>
      </c>
      <c r="N363" s="9">
        <v>1394.1</v>
      </c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9">
        <v>270</v>
      </c>
      <c r="AA363" s="9">
        <v>488</v>
      </c>
      <c r="AB363" s="9">
        <v>158.19999999999999</v>
      </c>
      <c r="AC363" s="9">
        <v>384.5</v>
      </c>
      <c r="AD363" s="8"/>
      <c r="AE363" s="8"/>
      <c r="AF363" s="8"/>
      <c r="AG363" s="8"/>
      <c r="AH363" s="8"/>
      <c r="AI363" s="9">
        <v>3085.1</v>
      </c>
      <c r="AJ363" s="9">
        <v>6389.7</v>
      </c>
      <c r="AK363" s="9">
        <v>8483.6</v>
      </c>
      <c r="AL363" s="9">
        <v>12081</v>
      </c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4"/>
      <c r="AX363" s="4"/>
      <c r="AY363" s="5" t="s">
        <v>104</v>
      </c>
    </row>
    <row r="364" spans="1:51" ht="36">
      <c r="A364" s="2" t="s">
        <v>726</v>
      </c>
      <c r="B364" s="2"/>
      <c r="C364" s="4" t="s">
        <v>52</v>
      </c>
      <c r="D364" s="5" t="s">
        <v>58</v>
      </c>
      <c r="E364" s="4" t="s">
        <v>81</v>
      </c>
      <c r="F364" s="8"/>
      <c r="G364" s="8"/>
      <c r="H364" s="8"/>
      <c r="I364" s="13">
        <v>9.85</v>
      </c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4"/>
      <c r="AX364" s="4"/>
      <c r="AY364" s="5" t="s">
        <v>341</v>
      </c>
    </row>
    <row r="365" spans="1:51" ht="24">
      <c r="A365" s="2" t="s">
        <v>727</v>
      </c>
      <c r="B365" s="2"/>
      <c r="C365" s="4" t="s">
        <v>52</v>
      </c>
      <c r="D365" s="5" t="s">
        <v>53</v>
      </c>
      <c r="E365" s="4" t="s">
        <v>54</v>
      </c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4"/>
      <c r="AX365" s="4"/>
      <c r="AY365" s="5"/>
    </row>
    <row r="366" spans="1:51" ht="24">
      <c r="A366" s="2" t="s">
        <v>728</v>
      </c>
      <c r="B366" s="2"/>
      <c r="C366" s="4" t="s">
        <v>52</v>
      </c>
      <c r="D366" s="5" t="s">
        <v>58</v>
      </c>
      <c r="E366" s="4" t="s">
        <v>54</v>
      </c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4" t="s">
        <v>157</v>
      </c>
      <c r="AX366" s="4" t="s">
        <v>157</v>
      </c>
      <c r="AY366" s="5" t="s">
        <v>68</v>
      </c>
    </row>
    <row r="367" spans="1:51" ht="72">
      <c r="A367" s="2" t="s">
        <v>729</v>
      </c>
      <c r="B367" s="2"/>
      <c r="C367" s="4" t="s">
        <v>52</v>
      </c>
      <c r="D367" s="5" t="s">
        <v>58</v>
      </c>
      <c r="E367" s="6" t="s">
        <v>730</v>
      </c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4" t="s">
        <v>157</v>
      </c>
      <c r="AX367" s="4" t="s">
        <v>157</v>
      </c>
      <c r="AY367" s="5" t="s">
        <v>68</v>
      </c>
    </row>
    <row r="368" spans="1:51" ht="24">
      <c r="A368" s="2" t="s">
        <v>731</v>
      </c>
      <c r="B368" s="2"/>
      <c r="C368" s="4" t="s">
        <v>52</v>
      </c>
      <c r="D368" s="5" t="s">
        <v>58</v>
      </c>
      <c r="E368" s="4" t="s">
        <v>54</v>
      </c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4"/>
      <c r="AX368" s="4"/>
      <c r="AY368" s="5"/>
    </row>
    <row r="369" spans="1:51" ht="84">
      <c r="A369" s="2" t="s">
        <v>732</v>
      </c>
      <c r="B369" s="2"/>
      <c r="C369" s="4" t="s">
        <v>52</v>
      </c>
      <c r="D369" s="5" t="s">
        <v>58</v>
      </c>
      <c r="E369" s="6" t="s">
        <v>733</v>
      </c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4"/>
      <c r="AX369" s="4"/>
      <c r="AY369" s="5" t="s">
        <v>150</v>
      </c>
    </row>
    <row r="370" spans="1:51" ht="24">
      <c r="A370" s="2" t="s">
        <v>734</v>
      </c>
      <c r="B370" s="2"/>
      <c r="C370" s="4" t="s">
        <v>52</v>
      </c>
      <c r="D370" s="5" t="s">
        <v>58</v>
      </c>
      <c r="E370" s="4" t="s">
        <v>54</v>
      </c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4"/>
      <c r="AX370" s="4"/>
      <c r="AY370" s="5"/>
    </row>
    <row r="371" spans="1:51" ht="24">
      <c r="A371" s="2" t="s">
        <v>738</v>
      </c>
      <c r="B371" s="2"/>
      <c r="C371" s="4" t="s">
        <v>52</v>
      </c>
      <c r="D371" s="5" t="s">
        <v>58</v>
      </c>
      <c r="E371" s="4" t="s">
        <v>54</v>
      </c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4"/>
      <c r="AX371" s="4"/>
      <c r="AY371" s="5"/>
    </row>
    <row r="372" spans="1:51" ht="60">
      <c r="A372" s="2" t="s">
        <v>739</v>
      </c>
      <c r="B372" s="2"/>
      <c r="C372" s="4" t="s">
        <v>52</v>
      </c>
      <c r="D372" s="5" t="s">
        <v>58</v>
      </c>
      <c r="E372" s="6" t="s">
        <v>740</v>
      </c>
      <c r="F372" s="8"/>
      <c r="G372" s="8"/>
      <c r="H372" s="8"/>
      <c r="I372" s="9">
        <v>887.6</v>
      </c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4"/>
      <c r="AX372" s="4"/>
      <c r="AY372" s="5" t="s">
        <v>341</v>
      </c>
    </row>
    <row r="373" spans="1:51" ht="24">
      <c r="A373" s="2" t="s">
        <v>741</v>
      </c>
      <c r="B373" s="2"/>
      <c r="C373" s="4" t="s">
        <v>52</v>
      </c>
      <c r="D373" s="5" t="s">
        <v>58</v>
      </c>
      <c r="E373" s="4" t="s">
        <v>54</v>
      </c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4"/>
      <c r="AX373" s="4"/>
      <c r="AY373" s="5"/>
    </row>
    <row r="374" spans="1:51" ht="72">
      <c r="A374" s="2" t="s">
        <v>742</v>
      </c>
      <c r="B374" s="2"/>
      <c r="C374" s="4" t="s">
        <v>52</v>
      </c>
      <c r="D374" s="5" t="s">
        <v>58</v>
      </c>
      <c r="E374" s="6" t="s">
        <v>743</v>
      </c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4"/>
      <c r="AX374" s="4"/>
      <c r="AY374" s="5" t="s">
        <v>150</v>
      </c>
    </row>
  </sheetData>
  <sortState xmlns:xlrd2="http://schemas.microsoft.com/office/spreadsheetml/2017/richdata2" ref="A2:AY374">
    <sortCondition descending="1" ref="F2:F374"/>
  </sortState>
  <pageMargins left="0.2" right="0.2" top="0.5" bottom="0.5" header="0.5" footer="0.5"/>
  <pageSetup fitToWidth="0" fitToHeight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51"/>
  <sheetViews>
    <sheetView topLeftCell="AE1" workbookViewId="0">
      <selection activeCell="AZ2" sqref="AZ2"/>
    </sheetView>
  </sheetViews>
  <sheetFormatPr baseColWidth="10" defaultRowHeight="11"/>
  <cols>
    <col min="1" max="1" width="27.5" style="34" customWidth="1"/>
    <col min="2" max="2" width="10.83203125" style="34"/>
    <col min="3" max="3" width="20" style="34" customWidth="1"/>
    <col min="4" max="4" width="12.6640625" style="35" bestFit="1" customWidth="1"/>
    <col min="5" max="5" width="12.6640625" style="36" bestFit="1" customWidth="1"/>
    <col min="6" max="6" width="10.83203125" style="36"/>
    <col min="7" max="8" width="10.83203125" style="34"/>
    <col min="9" max="9" width="12.6640625" style="34" customWidth="1"/>
    <col min="10" max="11" width="10.83203125" style="34"/>
    <col min="12" max="12" width="14.5" style="34" customWidth="1"/>
    <col min="13" max="17" width="10.83203125" style="34"/>
    <col min="18" max="18" width="11.33203125" style="34" bestFit="1" customWidth="1"/>
    <col min="19" max="20" width="11" style="34" bestFit="1" customWidth="1"/>
    <col min="21" max="21" width="11.33203125" style="34" bestFit="1" customWidth="1"/>
    <col min="22" max="25" width="11" style="34" bestFit="1" customWidth="1"/>
    <col min="26" max="26" width="11.33203125" style="34" bestFit="1" customWidth="1"/>
    <col min="27" max="41" width="11" style="34" bestFit="1" customWidth="1"/>
    <col min="42" max="50" width="11.33203125" style="34" bestFit="1" customWidth="1"/>
    <col min="51" max="60" width="11" style="34" bestFit="1" customWidth="1"/>
    <col min="61" max="63" width="10.83203125" style="34"/>
  </cols>
  <sheetData>
    <row r="1" spans="1:63" s="16" customFormat="1" ht="200">
      <c r="A1" s="17" t="s">
        <v>1</v>
      </c>
      <c r="B1" s="17" t="s">
        <v>2</v>
      </c>
      <c r="C1" s="17" t="s">
        <v>4</v>
      </c>
      <c r="D1" s="18" t="s">
        <v>744</v>
      </c>
      <c r="E1" s="19" t="s">
        <v>745</v>
      </c>
      <c r="F1" s="19" t="s">
        <v>747</v>
      </c>
      <c r="G1" s="17" t="s">
        <v>748</v>
      </c>
      <c r="H1" s="17" t="s">
        <v>749</v>
      </c>
      <c r="I1" s="17" t="s">
        <v>750</v>
      </c>
      <c r="J1" s="17" t="s">
        <v>751</v>
      </c>
      <c r="K1" s="17" t="s">
        <v>753</v>
      </c>
      <c r="L1" s="17" t="s">
        <v>752</v>
      </c>
      <c r="M1" s="17" t="s">
        <v>746</v>
      </c>
      <c r="N1" s="17" t="s">
        <v>754</v>
      </c>
      <c r="O1" s="17" t="s">
        <v>770</v>
      </c>
      <c r="P1" s="17" t="s">
        <v>755</v>
      </c>
      <c r="Q1" s="17" t="s">
        <v>756</v>
      </c>
      <c r="R1" s="27" t="s">
        <v>5</v>
      </c>
      <c r="S1" s="27" t="s">
        <v>6</v>
      </c>
      <c r="T1" s="27" t="s">
        <v>7</v>
      </c>
      <c r="U1" s="27" t="s">
        <v>8</v>
      </c>
      <c r="V1" s="27" t="s">
        <v>9</v>
      </c>
      <c r="W1" s="27" t="s">
        <v>10</v>
      </c>
      <c r="X1" s="27" t="s">
        <v>11</v>
      </c>
      <c r="Y1" s="27" t="s">
        <v>12</v>
      </c>
      <c r="Z1" s="27" t="s">
        <v>13</v>
      </c>
      <c r="AA1" s="27" t="s">
        <v>14</v>
      </c>
      <c r="AB1" s="27" t="s">
        <v>15</v>
      </c>
      <c r="AC1" s="27" t="s">
        <v>16</v>
      </c>
      <c r="AD1" s="27" t="s">
        <v>17</v>
      </c>
      <c r="AE1" s="27" t="s">
        <v>18</v>
      </c>
      <c r="AF1" s="27" t="s">
        <v>19</v>
      </c>
      <c r="AG1" s="27" t="s">
        <v>20</v>
      </c>
      <c r="AH1" s="27" t="s">
        <v>21</v>
      </c>
      <c r="AI1" s="27" t="s">
        <v>22</v>
      </c>
      <c r="AJ1" s="27" t="s">
        <v>23</v>
      </c>
      <c r="AK1" s="27" t="s">
        <v>24</v>
      </c>
      <c r="AL1" s="27" t="s">
        <v>25</v>
      </c>
      <c r="AM1" s="27" t="s">
        <v>26</v>
      </c>
      <c r="AN1" s="27" t="s">
        <v>27</v>
      </c>
      <c r="AO1" s="27" t="s">
        <v>28</v>
      </c>
      <c r="AP1" s="27" t="s">
        <v>29</v>
      </c>
      <c r="AQ1" s="27" t="s">
        <v>30</v>
      </c>
      <c r="AR1" s="27" t="s">
        <v>31</v>
      </c>
      <c r="AS1" s="27" t="s">
        <v>32</v>
      </c>
      <c r="AT1" s="27" t="s">
        <v>33</v>
      </c>
      <c r="AU1" s="27" t="s">
        <v>34</v>
      </c>
      <c r="AV1" s="27" t="s">
        <v>35</v>
      </c>
      <c r="AW1" s="27" t="s">
        <v>36</v>
      </c>
      <c r="AX1" s="27" t="s">
        <v>37</v>
      </c>
      <c r="AY1" s="27" t="s">
        <v>38</v>
      </c>
      <c r="AZ1" s="27" t="s">
        <v>39</v>
      </c>
      <c r="BA1" s="27" t="s">
        <v>40</v>
      </c>
      <c r="BB1" s="27" t="s">
        <v>41</v>
      </c>
      <c r="BC1" s="27" t="s">
        <v>42</v>
      </c>
      <c r="BD1" s="27" t="s">
        <v>43</v>
      </c>
      <c r="BE1" s="27" t="s">
        <v>44</v>
      </c>
      <c r="BF1" s="27" t="s">
        <v>45</v>
      </c>
      <c r="BG1" s="27" t="s">
        <v>46</v>
      </c>
      <c r="BH1" s="27" t="s">
        <v>47</v>
      </c>
      <c r="BI1" s="17" t="s">
        <v>48</v>
      </c>
      <c r="BJ1" s="17" t="s">
        <v>49</v>
      </c>
      <c r="BK1" s="17" t="s">
        <v>50</v>
      </c>
    </row>
    <row r="2" spans="1:63" s="16" customFormat="1" ht="34">
      <c r="A2" s="20" t="s">
        <v>265</v>
      </c>
      <c r="B2" s="20" t="s">
        <v>266</v>
      </c>
      <c r="C2" s="21" t="s">
        <v>125</v>
      </c>
      <c r="D2" s="22">
        <f>R2+S2-T2</f>
        <v>320113.5</v>
      </c>
      <c r="E2" s="22">
        <f>Z2+S2-T2</f>
        <v>225377</v>
      </c>
      <c r="F2" s="23">
        <f>IF(X2&gt;0,R2/X2,"NA")</f>
        <v>16.169892776523703</v>
      </c>
      <c r="G2" s="23">
        <f>IF(Z2&gt;0,R2/Z2,"NA")</f>
        <v>1.493949237202415</v>
      </c>
      <c r="H2" s="23">
        <f>IF(U2&gt;0,D2/U2,"NA")</f>
        <v>1.1787209520688424</v>
      </c>
      <c r="I2" s="23">
        <f>IF(V2&gt;0,D2/V2,"NA")</f>
        <v>8.8470690655832858</v>
      </c>
      <c r="J2" s="23">
        <f>IF(E2&gt;0,D2/E2,"NA")</f>
        <v>1.4203467967006393</v>
      </c>
      <c r="K2" s="24">
        <f>IF(AA2&gt;0,D2/AA2,"NA")</f>
        <v>23.011537632089713</v>
      </c>
      <c r="L2" s="25">
        <f>IF(AC2&gt;0,D2/AC2,"NA")</f>
        <v>228.7832332761578</v>
      </c>
      <c r="M2" s="26">
        <f>IF(Z2&gt;0,X2/Z2,"NA")</f>
        <v>9.239079428970666E-2</v>
      </c>
      <c r="N2" s="26">
        <f>IF(E2&gt;0,W2/E2,"NA")</f>
        <v>7.9843994728832135E-2</v>
      </c>
      <c r="O2" s="26">
        <f>W2/U2</f>
        <v>6.6261134043015424E-2</v>
      </c>
      <c r="P2" s="26">
        <f>S2/Z2</f>
        <v>0.19706560163508766</v>
      </c>
      <c r="Q2" s="26">
        <f>S2/R2</f>
        <v>0.13190916848293638</v>
      </c>
      <c r="R2" s="28">
        <v>286530.5</v>
      </c>
      <c r="S2" s="28">
        <v>37796</v>
      </c>
      <c r="T2" s="28">
        <v>4213</v>
      </c>
      <c r="U2" s="28">
        <v>271577</v>
      </c>
      <c r="V2" s="28">
        <v>36183</v>
      </c>
      <c r="W2" s="28">
        <v>17995</v>
      </c>
      <c r="X2" s="28">
        <v>17720</v>
      </c>
      <c r="Y2" s="28">
        <v>-812</v>
      </c>
      <c r="Z2" s="28">
        <v>191794</v>
      </c>
      <c r="AA2" s="28">
        <v>13911</v>
      </c>
      <c r="AB2" s="29"/>
      <c r="AC2" s="28">
        <v>1399.2</v>
      </c>
      <c r="AD2" s="28">
        <v>13911</v>
      </c>
      <c r="AE2" s="29"/>
      <c r="AF2" s="29"/>
      <c r="AG2" s="28">
        <v>46240</v>
      </c>
      <c r="AH2" s="28">
        <v>65781</v>
      </c>
      <c r="AI2" s="28">
        <v>65402</v>
      </c>
      <c r="AJ2" s="28">
        <v>62482</v>
      </c>
      <c r="AK2" s="28">
        <v>56131</v>
      </c>
      <c r="AL2" s="28">
        <v>40796</v>
      </c>
      <c r="AM2" s="28">
        <v>25520</v>
      </c>
      <c r="AN2" s="28">
        <v>28054</v>
      </c>
      <c r="AO2" s="28">
        <v>35008</v>
      </c>
      <c r="AP2" s="28">
        <v>316360</v>
      </c>
      <c r="AQ2" s="28">
        <v>392725</v>
      </c>
      <c r="AR2" s="28">
        <v>434249</v>
      </c>
      <c r="AS2" s="28">
        <v>395645</v>
      </c>
      <c r="AT2" s="28">
        <v>390607</v>
      </c>
      <c r="AU2" s="28">
        <v>297642</v>
      </c>
      <c r="AV2" s="28">
        <v>205963</v>
      </c>
      <c r="AW2" s="28">
        <v>220350</v>
      </c>
      <c r="AX2" s="28">
        <v>261554</v>
      </c>
      <c r="AY2" s="28">
        <v>-870</v>
      </c>
      <c r="AZ2" s="28">
        <v>-883</v>
      </c>
      <c r="BA2" s="28">
        <v>-737</v>
      </c>
      <c r="BB2" s="28">
        <v>-702</v>
      </c>
      <c r="BC2" s="28">
        <v>-709</v>
      </c>
      <c r="BD2" s="28">
        <v>-676</v>
      </c>
      <c r="BE2" s="28">
        <v>-762</v>
      </c>
      <c r="BF2" s="28">
        <v>-774</v>
      </c>
      <c r="BG2" s="28">
        <v>-740</v>
      </c>
      <c r="BH2" s="28">
        <v>-737</v>
      </c>
      <c r="BI2" s="30" t="s">
        <v>268</v>
      </c>
      <c r="BJ2" s="30" t="s">
        <v>268</v>
      </c>
      <c r="BK2" s="21" t="s">
        <v>68</v>
      </c>
    </row>
    <row r="3" spans="1:63" s="16" customFormat="1" ht="34">
      <c r="A3" s="20" t="s">
        <v>590</v>
      </c>
      <c r="B3" s="20" t="s">
        <v>591</v>
      </c>
      <c r="C3" s="21" t="s">
        <v>125</v>
      </c>
      <c r="D3" s="22">
        <f t="shared" ref="D3:D51" si="0">R3+S3-T3</f>
        <v>298288.7</v>
      </c>
      <c r="E3" s="22">
        <f t="shared" ref="E3:E51" si="1">Z3+S3-T3</f>
        <v>260053</v>
      </c>
      <c r="F3" s="23">
        <f t="shared" ref="F3:F51" si="2">IF(X3&gt;0,R3/X3,"NA")</f>
        <v>11.573270470979089</v>
      </c>
      <c r="G3" s="23">
        <f t="shared" ref="G3:G51" si="3">IF(Z3&gt;0,R3/Z3,"NA")</f>
        <v>1.1924816004349446</v>
      </c>
      <c r="H3" s="23">
        <f t="shared" ref="H3:H51" si="4">IF(U3&gt;0,D3/U3,"NA")</f>
        <v>0.82062422625106612</v>
      </c>
      <c r="I3" s="23">
        <f t="shared" ref="I3:I51" si="5">IF(V3&gt;0,D3/V3,"NA")</f>
        <v>5.5711161331291326</v>
      </c>
      <c r="J3" s="23">
        <f t="shared" ref="J3:J51" si="6">IF(E3&gt;0,D3/E3,"NA")</f>
        <v>1.1470304130311899</v>
      </c>
      <c r="K3" s="24">
        <f t="shared" ref="K3:K51" si="7">IF(AA3&gt;0,D3/AA3,"NA")</f>
        <v>58.419251860556209</v>
      </c>
      <c r="L3" s="25">
        <f t="shared" ref="L3:L51" si="8">IF(AC3&gt;0,D3/AC3,"NA")</f>
        <v>222.93624813153963</v>
      </c>
      <c r="M3" s="26">
        <f t="shared" ref="M3:M51" si="9">IF(Z3&gt;0,X3/Z3,"NA")</f>
        <v>0.10303756431038127</v>
      </c>
      <c r="N3" s="26">
        <f t="shared" ref="N3:N51" si="10">IF(E3&gt;0,W3/E3,"NA")</f>
        <v>0.10612067540078368</v>
      </c>
      <c r="O3" s="26">
        <f t="shared" ref="O3:O51" si="11">W3/U3</f>
        <v>7.5922308729263532E-2</v>
      </c>
      <c r="P3" s="26">
        <f t="shared" ref="P3:P51" si="12">S3/Z3</f>
        <v>0.38673821773405959</v>
      </c>
      <c r="Q3" s="26">
        <f t="shared" ref="Q3:Q51" si="13">S3/R3</f>
        <v>0.32431378194263211</v>
      </c>
      <c r="R3" s="28">
        <v>236881.7</v>
      </c>
      <c r="S3" s="28">
        <v>76824</v>
      </c>
      <c r="T3" s="28">
        <v>15417</v>
      </c>
      <c r="U3" s="28">
        <v>363490</v>
      </c>
      <c r="V3" s="28">
        <v>53542</v>
      </c>
      <c r="W3" s="28">
        <v>27597</v>
      </c>
      <c r="X3" s="28">
        <v>20468</v>
      </c>
      <c r="Y3" s="28">
        <v>-4543</v>
      </c>
      <c r="Z3" s="28">
        <v>198646</v>
      </c>
      <c r="AA3" s="28">
        <v>5106</v>
      </c>
      <c r="AB3" s="29"/>
      <c r="AC3" s="28">
        <v>1338</v>
      </c>
      <c r="AD3" s="28">
        <v>5437</v>
      </c>
      <c r="AE3" s="29"/>
      <c r="AF3" s="29"/>
      <c r="AG3" s="28">
        <v>38208</v>
      </c>
      <c r="AH3" s="28">
        <v>54074</v>
      </c>
      <c r="AI3" s="28">
        <v>52022</v>
      </c>
      <c r="AJ3" s="28">
        <v>50653</v>
      </c>
      <c r="AK3" s="28">
        <v>48044</v>
      </c>
      <c r="AL3" s="28">
        <v>26081</v>
      </c>
      <c r="AM3" s="28">
        <v>22113</v>
      </c>
      <c r="AN3" s="28">
        <v>40206</v>
      </c>
      <c r="AO3" s="28">
        <v>51240</v>
      </c>
      <c r="AP3" s="28">
        <v>348417</v>
      </c>
      <c r="AQ3" s="28">
        <v>455310</v>
      </c>
      <c r="AR3" s="28">
        <v>464681</v>
      </c>
      <c r="AS3" s="28">
        <v>460039</v>
      </c>
      <c r="AT3" s="28">
        <v>437974</v>
      </c>
      <c r="AU3" s="28">
        <v>299188</v>
      </c>
      <c r="AV3" s="28">
        <v>226970</v>
      </c>
      <c r="AW3" s="28">
        <v>284524</v>
      </c>
      <c r="AX3" s="28">
        <v>371573</v>
      </c>
      <c r="AY3" s="28">
        <v>-616</v>
      </c>
      <c r="AZ3" s="28">
        <v>-626</v>
      </c>
      <c r="BA3" s="28">
        <v>-611</v>
      </c>
      <c r="BB3" s="28">
        <v>-598</v>
      </c>
      <c r="BC3" s="28">
        <v>-564</v>
      </c>
      <c r="BD3" s="28">
        <v>-544</v>
      </c>
      <c r="BE3" s="28">
        <v>-553</v>
      </c>
      <c r="BF3" s="28">
        <v>-675</v>
      </c>
      <c r="BG3" s="28">
        <v>-667</v>
      </c>
      <c r="BH3" s="28">
        <v>-658</v>
      </c>
      <c r="BI3" s="30" t="s">
        <v>93</v>
      </c>
      <c r="BJ3" s="30" t="s">
        <v>93</v>
      </c>
      <c r="BK3" s="21" t="s">
        <v>82</v>
      </c>
    </row>
    <row r="4" spans="1:63" s="16" customFormat="1" ht="34">
      <c r="A4" s="20" t="s">
        <v>158</v>
      </c>
      <c r="B4" s="20" t="s">
        <v>159</v>
      </c>
      <c r="C4" s="21" t="s">
        <v>125</v>
      </c>
      <c r="D4" s="22">
        <f t="shared" si="0"/>
        <v>246788</v>
      </c>
      <c r="E4" s="22">
        <f t="shared" si="1"/>
        <v>180442</v>
      </c>
      <c r="F4" s="23">
        <f t="shared" si="2"/>
        <v>14.99558753648768</v>
      </c>
      <c r="G4" s="23">
        <f t="shared" si="3"/>
        <v>1.4292739107367005</v>
      </c>
      <c r="H4" s="23">
        <f t="shared" si="4"/>
        <v>1.6134680134680135</v>
      </c>
      <c r="I4" s="23">
        <f t="shared" si="5"/>
        <v>7.423758385223957</v>
      </c>
      <c r="J4" s="23">
        <f t="shared" si="6"/>
        <v>1.3676860154509483</v>
      </c>
      <c r="K4" s="24">
        <f t="shared" si="7"/>
        <v>36.345802650957289</v>
      </c>
      <c r="L4" s="25">
        <f t="shared" si="8"/>
        <v>230.75081813931743</v>
      </c>
      <c r="M4" s="26">
        <f t="shared" si="9"/>
        <v>9.5312965047815001E-2</v>
      </c>
      <c r="N4" s="26">
        <f t="shared" si="10"/>
        <v>8.0829296948603982E-2</v>
      </c>
      <c r="O4" s="26">
        <f t="shared" si="11"/>
        <v>9.5354842927658459E-2</v>
      </c>
      <c r="P4" s="26">
        <f t="shared" si="12"/>
        <v>0.22295767175226783</v>
      </c>
      <c r="Q4" s="26">
        <f t="shared" si="13"/>
        <v>0.15599366229062925</v>
      </c>
      <c r="R4" s="28">
        <v>220900</v>
      </c>
      <c r="S4" s="28">
        <v>34459</v>
      </c>
      <c r="T4" s="28">
        <v>8571</v>
      </c>
      <c r="U4" s="28">
        <v>152955</v>
      </c>
      <c r="V4" s="28">
        <v>33243</v>
      </c>
      <c r="W4" s="28">
        <v>14585</v>
      </c>
      <c r="X4" s="28">
        <v>14731</v>
      </c>
      <c r="Y4" s="28">
        <v>-795</v>
      </c>
      <c r="Z4" s="28">
        <v>154554</v>
      </c>
      <c r="AA4" s="28">
        <v>6790</v>
      </c>
      <c r="AB4" s="29"/>
      <c r="AC4" s="28">
        <v>1069.5</v>
      </c>
      <c r="AD4" s="28">
        <v>6790</v>
      </c>
      <c r="AE4" s="29"/>
      <c r="AF4" s="29"/>
      <c r="AG4" s="28">
        <v>34919</v>
      </c>
      <c r="AH4" s="28">
        <v>45659</v>
      </c>
      <c r="AI4" s="28">
        <v>50980</v>
      </c>
      <c r="AJ4" s="28">
        <v>43324</v>
      </c>
      <c r="AK4" s="28">
        <v>40478</v>
      </c>
      <c r="AL4" s="28">
        <v>26392</v>
      </c>
      <c r="AM4" s="28">
        <v>14369</v>
      </c>
      <c r="AN4" s="28">
        <v>19039</v>
      </c>
      <c r="AO4" s="28">
        <v>26283</v>
      </c>
      <c r="AP4" s="28">
        <v>182122</v>
      </c>
      <c r="AQ4" s="28">
        <v>216773</v>
      </c>
      <c r="AR4" s="28">
        <v>230561</v>
      </c>
      <c r="AS4" s="28">
        <v>213081</v>
      </c>
      <c r="AT4" s="28">
        <v>208697</v>
      </c>
      <c r="AU4" s="28">
        <v>155115</v>
      </c>
      <c r="AV4" s="28">
        <v>104742</v>
      </c>
      <c r="AW4" s="28">
        <v>116785</v>
      </c>
      <c r="AX4" s="28">
        <v>142991</v>
      </c>
      <c r="AY4" s="28">
        <v>-674</v>
      </c>
      <c r="AZ4" s="28">
        <v>-702</v>
      </c>
      <c r="BA4" s="28">
        <v>-676</v>
      </c>
      <c r="BB4" s="28">
        <v>-646</v>
      </c>
      <c r="BC4" s="28">
        <v>-632</v>
      </c>
      <c r="BD4" s="28">
        <v>-624</v>
      </c>
      <c r="BE4" s="28">
        <v>-637</v>
      </c>
      <c r="BF4" s="28">
        <v>-629</v>
      </c>
      <c r="BG4" s="28">
        <v>-629</v>
      </c>
      <c r="BH4" s="28">
        <v>-650</v>
      </c>
      <c r="BI4" s="30" t="s">
        <v>161</v>
      </c>
      <c r="BJ4" s="30" t="s">
        <v>161</v>
      </c>
      <c r="BK4" s="21" t="s">
        <v>68</v>
      </c>
    </row>
    <row r="5" spans="1:63" s="16" customFormat="1" ht="34">
      <c r="A5" s="20" t="s">
        <v>481</v>
      </c>
      <c r="B5" s="20" t="s">
        <v>482</v>
      </c>
      <c r="C5" s="21" t="s">
        <v>125</v>
      </c>
      <c r="D5" s="22">
        <f t="shared" si="0"/>
        <v>183879.1</v>
      </c>
      <c r="E5" s="22">
        <f t="shared" si="1"/>
        <v>215092.1</v>
      </c>
      <c r="F5" s="23">
        <f t="shared" si="2"/>
        <v>25.096455027368638</v>
      </c>
      <c r="G5" s="23">
        <f t="shared" si="3"/>
        <v>0.82320999625610503</v>
      </c>
      <c r="H5" s="23">
        <f t="shared" si="4"/>
        <v>0.53708121742899584</v>
      </c>
      <c r="I5" s="23">
        <f t="shared" si="5"/>
        <v>3.7348142942450107</v>
      </c>
      <c r="J5" s="23">
        <f t="shared" si="6"/>
        <v>0.8548854188508086</v>
      </c>
      <c r="K5" s="24">
        <f t="shared" si="7"/>
        <v>23.09400668157042</v>
      </c>
      <c r="L5" s="25">
        <f t="shared" si="8"/>
        <v>123.26815043239257</v>
      </c>
      <c r="M5" s="26">
        <f t="shared" si="9"/>
        <v>3.280184374081372E-2</v>
      </c>
      <c r="N5" s="26">
        <f t="shared" si="10"/>
        <v>8.9495151146880808E-2</v>
      </c>
      <c r="O5" s="26">
        <f t="shared" si="11"/>
        <v>5.622527144815774E-2</v>
      </c>
      <c r="P5" s="26">
        <f t="shared" si="12"/>
        <v>0.33530798774993048</v>
      </c>
      <c r="Q5" s="26">
        <f t="shared" si="13"/>
        <v>0.40731768233486604</v>
      </c>
      <c r="R5" s="28">
        <v>145341.1</v>
      </c>
      <c r="S5" s="28">
        <v>59200</v>
      </c>
      <c r="T5" s="28">
        <v>20662</v>
      </c>
      <c r="U5" s="28">
        <v>342367.4</v>
      </c>
      <c r="V5" s="28">
        <v>49233.8</v>
      </c>
      <c r="W5" s="28">
        <v>19249.7</v>
      </c>
      <c r="X5" s="28">
        <v>5791.3</v>
      </c>
      <c r="Y5" s="28">
        <v>-765.2</v>
      </c>
      <c r="Z5" s="28">
        <v>176554.1</v>
      </c>
      <c r="AA5" s="28">
        <v>7962.2</v>
      </c>
      <c r="AB5" s="29"/>
      <c r="AC5" s="28">
        <v>1491.7</v>
      </c>
      <c r="AD5" s="28">
        <v>7640.8</v>
      </c>
      <c r="AE5" s="29"/>
      <c r="AF5" s="29"/>
      <c r="AG5" s="28">
        <v>42521</v>
      </c>
      <c r="AH5" s="28">
        <v>53746.6</v>
      </c>
      <c r="AI5" s="28">
        <v>52365.4</v>
      </c>
      <c r="AJ5" s="28">
        <v>56258.1</v>
      </c>
      <c r="AK5" s="28">
        <v>57720.1</v>
      </c>
      <c r="AL5" s="28">
        <v>44549.3</v>
      </c>
      <c r="AM5" s="28">
        <v>43705.5</v>
      </c>
      <c r="AN5" s="28">
        <v>42256.3</v>
      </c>
      <c r="AO5" s="28">
        <v>54019</v>
      </c>
      <c r="AP5" s="28">
        <v>206802.3</v>
      </c>
      <c r="AQ5" s="28">
        <v>293696.8</v>
      </c>
      <c r="AR5" s="28">
        <v>337055.7</v>
      </c>
      <c r="AS5" s="28">
        <v>372439</v>
      </c>
      <c r="AT5" s="28">
        <v>379553.3</v>
      </c>
      <c r="AU5" s="28">
        <v>288434.3</v>
      </c>
      <c r="AV5" s="28">
        <v>235521</v>
      </c>
      <c r="AW5" s="28">
        <v>289222.7</v>
      </c>
      <c r="AX5" s="28">
        <v>331775.7</v>
      </c>
      <c r="AY5" s="28">
        <v>-843.5</v>
      </c>
      <c r="AZ5" s="28">
        <v>-857.7</v>
      </c>
      <c r="BA5" s="28">
        <v>-886.1</v>
      </c>
      <c r="BB5" s="28">
        <v>-917</v>
      </c>
      <c r="BC5" s="28">
        <v>-932.9</v>
      </c>
      <c r="BD5" s="28">
        <v>-945.5</v>
      </c>
      <c r="BE5" s="28">
        <v>-971.9</v>
      </c>
      <c r="BF5" s="28">
        <v>-920.7</v>
      </c>
      <c r="BG5" s="28">
        <v>-887</v>
      </c>
      <c r="BH5" s="28">
        <v>-890.3</v>
      </c>
      <c r="BI5" s="30"/>
      <c r="BJ5" s="30"/>
      <c r="BK5" s="21" t="s">
        <v>150</v>
      </c>
    </row>
    <row r="6" spans="1:63" s="16" customFormat="1" ht="17">
      <c r="A6" s="20" t="s">
        <v>699</v>
      </c>
      <c r="B6" s="20" t="s">
        <v>700</v>
      </c>
      <c r="C6" s="21" t="s">
        <v>125</v>
      </c>
      <c r="D6" s="22">
        <f t="shared" si="0"/>
        <v>160221.6</v>
      </c>
      <c r="E6" s="22">
        <f t="shared" si="1"/>
        <v>138135</v>
      </c>
      <c r="F6" s="23">
        <f t="shared" si="2"/>
        <v>14.055168894785183</v>
      </c>
      <c r="G6" s="23">
        <f t="shared" si="3"/>
        <v>1.1909944655828433</v>
      </c>
      <c r="H6" s="23">
        <f t="shared" si="4"/>
        <v>0.89421351073804534</v>
      </c>
      <c r="I6" s="23">
        <f t="shared" si="5"/>
        <v>5.1192280656910985</v>
      </c>
      <c r="J6" s="23">
        <f t="shared" si="6"/>
        <v>1.1598914105766098</v>
      </c>
      <c r="K6" s="24">
        <f t="shared" si="7"/>
        <v>26.487287154901637</v>
      </c>
      <c r="L6" s="25">
        <f t="shared" si="8"/>
        <v>158.1654491609082</v>
      </c>
      <c r="M6" s="26">
        <f t="shared" si="9"/>
        <v>8.4737115185057069E-2</v>
      </c>
      <c r="N6" s="26">
        <f t="shared" si="10"/>
        <v>0.1203387990009773</v>
      </c>
      <c r="O6" s="26">
        <f t="shared" si="11"/>
        <v>9.2774701969013704E-2</v>
      </c>
      <c r="P6" s="26">
        <f t="shared" si="12"/>
        <v>0.46463161535800762</v>
      </c>
      <c r="Q6" s="26">
        <f t="shared" si="13"/>
        <v>0.39012071742132598</v>
      </c>
      <c r="R6" s="28">
        <v>137726.6</v>
      </c>
      <c r="S6" s="28">
        <v>53730</v>
      </c>
      <c r="T6" s="28">
        <v>31235</v>
      </c>
      <c r="U6" s="28">
        <v>179176</v>
      </c>
      <c r="V6" s="28">
        <v>31298</v>
      </c>
      <c r="W6" s="28">
        <v>16623</v>
      </c>
      <c r="X6" s="28">
        <v>9799</v>
      </c>
      <c r="Y6" s="28">
        <v>-1721</v>
      </c>
      <c r="Z6" s="28">
        <v>115640</v>
      </c>
      <c r="AA6" s="28">
        <v>6049</v>
      </c>
      <c r="AB6" s="29"/>
      <c r="AC6" s="28">
        <v>1013</v>
      </c>
      <c r="AD6" s="28">
        <v>6049</v>
      </c>
      <c r="AE6" s="29"/>
      <c r="AF6" s="29"/>
      <c r="AG6" s="28">
        <v>36470.300000000003</v>
      </c>
      <c r="AH6" s="28">
        <v>42021.1</v>
      </c>
      <c r="AI6" s="28">
        <v>42867.8</v>
      </c>
      <c r="AJ6" s="28">
        <v>38281.300000000003</v>
      </c>
      <c r="AK6" s="28">
        <v>34779</v>
      </c>
      <c r="AL6" s="28">
        <v>21643</v>
      </c>
      <c r="AM6" s="28">
        <v>19044</v>
      </c>
      <c r="AN6" s="28">
        <v>22895</v>
      </c>
      <c r="AO6" s="28">
        <v>30638</v>
      </c>
      <c r="AP6" s="28">
        <v>184785</v>
      </c>
      <c r="AQ6" s="28">
        <v>214283.6</v>
      </c>
      <c r="AR6" s="28">
        <v>230897.1</v>
      </c>
      <c r="AS6" s="28">
        <v>230742.2</v>
      </c>
      <c r="AT6" s="28">
        <v>224051</v>
      </c>
      <c r="AU6" s="28">
        <v>157863</v>
      </c>
      <c r="AV6" s="28">
        <v>123350</v>
      </c>
      <c r="AW6" s="28">
        <v>144524</v>
      </c>
      <c r="AX6" s="28">
        <v>179236</v>
      </c>
      <c r="AY6" s="28">
        <v>-504</v>
      </c>
      <c r="AZ6" s="28">
        <v>-490</v>
      </c>
      <c r="BA6" s="28">
        <v>-447</v>
      </c>
      <c r="BB6" s="28">
        <v>-446</v>
      </c>
      <c r="BC6" s="28">
        <v>-426</v>
      </c>
      <c r="BD6" s="28">
        <v>-378</v>
      </c>
      <c r="BE6" s="28">
        <v>-453</v>
      </c>
      <c r="BF6" s="28">
        <v>-465</v>
      </c>
      <c r="BG6" s="28">
        <v>-491</v>
      </c>
      <c r="BH6" s="28">
        <v>-572</v>
      </c>
      <c r="BI6" s="30" t="s">
        <v>176</v>
      </c>
      <c r="BJ6" s="30" t="s">
        <v>176</v>
      </c>
      <c r="BK6" s="21" t="s">
        <v>121</v>
      </c>
    </row>
    <row r="7" spans="1:63" s="16" customFormat="1" ht="17">
      <c r="A7" s="20" t="s">
        <v>123</v>
      </c>
      <c r="B7" s="20" t="s">
        <v>124</v>
      </c>
      <c r="C7" s="21" t="s">
        <v>125</v>
      </c>
      <c r="D7" s="22">
        <f t="shared" si="0"/>
        <v>176439.2</v>
      </c>
      <c r="E7" s="22">
        <f t="shared" si="1"/>
        <v>145861</v>
      </c>
      <c r="F7" s="23">
        <f t="shared" si="2"/>
        <v>27.236790278650744</v>
      </c>
      <c r="G7" s="23">
        <f t="shared" si="3"/>
        <v>1.307556601591181</v>
      </c>
      <c r="H7" s="23">
        <f t="shared" si="4"/>
        <v>0.62646177443865314</v>
      </c>
      <c r="I7" s="23">
        <f t="shared" si="5"/>
        <v>5.5789287295263392</v>
      </c>
      <c r="J7" s="23">
        <f t="shared" si="6"/>
        <v>1.2096393141415458</v>
      </c>
      <c r="K7" s="24">
        <f t="shared" si="7"/>
        <v>16.472710297824666</v>
      </c>
      <c r="L7" s="25">
        <f t="shared" si="8"/>
        <v>133.01108179419526</v>
      </c>
      <c r="M7" s="26">
        <f t="shared" si="9"/>
        <v>4.8007000392263362E-2</v>
      </c>
      <c r="N7" s="26">
        <f t="shared" si="10"/>
        <v>0.1025839669274172</v>
      </c>
      <c r="O7" s="26">
        <f t="shared" si="11"/>
        <v>5.3127352260300235E-2</v>
      </c>
      <c r="P7" s="26">
        <f t="shared" si="12"/>
        <v>0.66628446134194297</v>
      </c>
      <c r="Q7" s="26">
        <f t="shared" si="13"/>
        <v>0.50956452709667299</v>
      </c>
      <c r="R7" s="28">
        <v>130001.2</v>
      </c>
      <c r="S7" s="28">
        <v>66244</v>
      </c>
      <c r="T7" s="28">
        <v>19806</v>
      </c>
      <c r="U7" s="28">
        <v>281644</v>
      </c>
      <c r="V7" s="28">
        <v>31626</v>
      </c>
      <c r="W7" s="28">
        <v>14963</v>
      </c>
      <c r="X7" s="28">
        <v>4773</v>
      </c>
      <c r="Y7" s="28">
        <v>-2564</v>
      </c>
      <c r="Z7" s="28">
        <v>99423</v>
      </c>
      <c r="AA7" s="28">
        <v>10711</v>
      </c>
      <c r="AB7" s="29"/>
      <c r="AC7" s="28">
        <v>1326.5</v>
      </c>
      <c r="AD7" s="28">
        <v>10711</v>
      </c>
      <c r="AE7" s="29"/>
      <c r="AF7" s="29"/>
      <c r="AG7" s="28">
        <v>38307</v>
      </c>
      <c r="AH7" s="28">
        <v>41372</v>
      </c>
      <c r="AI7" s="28">
        <v>35352</v>
      </c>
      <c r="AJ7" s="28">
        <v>36266</v>
      </c>
      <c r="AK7" s="28">
        <v>31529</v>
      </c>
      <c r="AL7" s="28">
        <v>20732</v>
      </c>
      <c r="AM7" s="28">
        <v>15104</v>
      </c>
      <c r="AN7" s="28">
        <v>23369</v>
      </c>
      <c r="AO7" s="28">
        <v>31841</v>
      </c>
      <c r="AP7" s="28">
        <v>288920</v>
      </c>
      <c r="AQ7" s="28">
        <v>362185</v>
      </c>
      <c r="AR7" s="28">
        <v>375296</v>
      </c>
      <c r="AS7" s="28">
        <v>380687</v>
      </c>
      <c r="AT7" s="28">
        <v>373288</v>
      </c>
      <c r="AU7" s="28">
        <v>247531</v>
      </c>
      <c r="AV7" s="28">
        <v>180811</v>
      </c>
      <c r="AW7" s="28">
        <v>222259</v>
      </c>
      <c r="AX7" s="28">
        <v>289034</v>
      </c>
      <c r="AY7" s="28">
        <v>-916</v>
      </c>
      <c r="AZ7" s="28">
        <v>-856</v>
      </c>
      <c r="BA7" s="28">
        <v>-777</v>
      </c>
      <c r="BB7" s="28">
        <v>-705</v>
      </c>
      <c r="BC7" s="28">
        <v>-697</v>
      </c>
      <c r="BD7" s="28">
        <v>-664</v>
      </c>
      <c r="BE7" s="28">
        <v>-711</v>
      </c>
      <c r="BF7" s="28">
        <v>-714</v>
      </c>
      <c r="BG7" s="28">
        <v>-785</v>
      </c>
      <c r="BH7" s="28">
        <v>-760</v>
      </c>
      <c r="BI7" s="30" t="s">
        <v>116</v>
      </c>
      <c r="BJ7" s="30" t="s">
        <v>116</v>
      </c>
      <c r="BK7" s="21" t="s">
        <v>82</v>
      </c>
    </row>
    <row r="8" spans="1:63" s="16" customFormat="1" ht="34">
      <c r="A8" s="20" t="s">
        <v>490</v>
      </c>
      <c r="B8" s="20" t="s">
        <v>491</v>
      </c>
      <c r="C8" s="21" t="s">
        <v>125</v>
      </c>
      <c r="D8" s="22">
        <f t="shared" si="0"/>
        <v>172259.19999999998</v>
      </c>
      <c r="E8" s="22">
        <f t="shared" si="1"/>
        <v>141562.1</v>
      </c>
      <c r="F8" s="23">
        <f t="shared" si="2"/>
        <v>12.506099797080898</v>
      </c>
      <c r="G8" s="23">
        <f t="shared" si="3"/>
        <v>1.4286687808876655</v>
      </c>
      <c r="H8" s="23">
        <f t="shared" si="4"/>
        <v>2.369054986645982</v>
      </c>
      <c r="I8" s="23">
        <f t="shared" si="5"/>
        <v>6.3280568668148334</v>
      </c>
      <c r="J8" s="23">
        <f t="shared" si="6"/>
        <v>1.2168454692322308</v>
      </c>
      <c r="K8" s="24">
        <f t="shared" si="7"/>
        <v>20.850838225503843</v>
      </c>
      <c r="L8" s="25">
        <f t="shared" si="8"/>
        <v>199.69765824252258</v>
      </c>
      <c r="M8" s="26">
        <f t="shared" si="9"/>
        <v>0.11423775630042048</v>
      </c>
      <c r="N8" s="26">
        <f t="shared" si="10"/>
        <v>0.11933631953750333</v>
      </c>
      <c r="O8" s="26">
        <f t="shared" si="11"/>
        <v>0.23233377617511231</v>
      </c>
      <c r="P8" s="26">
        <f t="shared" si="12"/>
        <v>1.1790999339480492</v>
      </c>
      <c r="Q8" s="26">
        <f t="shared" si="13"/>
        <v>0.82531371142263421</v>
      </c>
      <c r="R8" s="28">
        <v>102307.4</v>
      </c>
      <c r="S8" s="28">
        <v>84435.7</v>
      </c>
      <c r="T8" s="28">
        <v>14483.9</v>
      </c>
      <c r="U8" s="28">
        <v>72712.2</v>
      </c>
      <c r="V8" s="28">
        <v>27221.5</v>
      </c>
      <c r="W8" s="28">
        <v>16893.5</v>
      </c>
      <c r="X8" s="28">
        <v>8180.6</v>
      </c>
      <c r="Y8" s="28">
        <v>-4630.5</v>
      </c>
      <c r="Z8" s="28">
        <v>71610.3</v>
      </c>
      <c r="AA8" s="28">
        <v>8261.5</v>
      </c>
      <c r="AB8" s="29"/>
      <c r="AC8" s="28">
        <v>862.6</v>
      </c>
      <c r="AD8" s="28">
        <v>8261.5</v>
      </c>
      <c r="AE8" s="29"/>
      <c r="AF8" s="29"/>
      <c r="AG8" s="28">
        <v>30411.8</v>
      </c>
      <c r="AH8" s="28">
        <v>34950.199999999997</v>
      </c>
      <c r="AI8" s="28">
        <v>30850.7</v>
      </c>
      <c r="AJ8" s="28">
        <v>29586.5</v>
      </c>
      <c r="AK8" s="28">
        <v>26327.1</v>
      </c>
      <c r="AL8" s="28">
        <v>21429.1</v>
      </c>
      <c r="AM8" s="28">
        <v>30166.400000000001</v>
      </c>
      <c r="AN8" s="28">
        <v>30207.1</v>
      </c>
      <c r="AO8" s="28">
        <v>28537.9</v>
      </c>
      <c r="AP8" s="28">
        <v>105804.5</v>
      </c>
      <c r="AQ8" s="28">
        <v>114596.9</v>
      </c>
      <c r="AR8" s="28">
        <v>132637.6</v>
      </c>
      <c r="AS8" s="28">
        <v>119776</v>
      </c>
      <c r="AT8" s="28">
        <v>122192</v>
      </c>
      <c r="AU8" s="28">
        <v>75321.100000000006</v>
      </c>
      <c r="AV8" s="28">
        <v>90366.1</v>
      </c>
      <c r="AW8" s="28">
        <v>82348.800000000003</v>
      </c>
      <c r="AX8" s="28">
        <v>74070.8</v>
      </c>
      <c r="AY8" s="28">
        <v>-737</v>
      </c>
      <c r="AZ8" s="29"/>
      <c r="BA8" s="29"/>
      <c r="BB8" s="28">
        <v>-741.4</v>
      </c>
      <c r="BC8" s="28">
        <v>-715.4</v>
      </c>
      <c r="BD8" s="28">
        <v>-745.3</v>
      </c>
      <c r="BE8" s="28">
        <v>-777.9</v>
      </c>
      <c r="BF8" s="28">
        <v>-776.4</v>
      </c>
      <c r="BG8" s="28">
        <v>-767.2</v>
      </c>
      <c r="BH8" s="28">
        <v>-724.5</v>
      </c>
      <c r="BI8" s="30" t="s">
        <v>493</v>
      </c>
      <c r="BJ8" s="30" t="s">
        <v>493</v>
      </c>
      <c r="BK8" s="21" t="s">
        <v>62</v>
      </c>
    </row>
    <row r="9" spans="1:63" s="16" customFormat="1" ht="34">
      <c r="A9" s="20" t="s">
        <v>551</v>
      </c>
      <c r="B9" s="20" t="s">
        <v>552</v>
      </c>
      <c r="C9" s="21" t="s">
        <v>125</v>
      </c>
      <c r="D9" s="22">
        <f t="shared" si="0"/>
        <v>118410.1</v>
      </c>
      <c r="E9" s="22">
        <f t="shared" si="1"/>
        <v>220324</v>
      </c>
      <c r="F9" s="23">
        <f t="shared" si="2"/>
        <v>3.3989471049178088</v>
      </c>
      <c r="G9" s="23">
        <f t="shared" si="3"/>
        <v>0.4678917236860311</v>
      </c>
      <c r="H9" s="23">
        <f t="shared" si="4"/>
        <v>0.89611479583342157</v>
      </c>
      <c r="I9" s="23">
        <f t="shared" si="5"/>
        <v>2.7787774891287258</v>
      </c>
      <c r="J9" s="23">
        <f t="shared" si="6"/>
        <v>0.53743623027904364</v>
      </c>
      <c r="K9" s="24">
        <f t="shared" si="7"/>
        <v>22.683927203065135</v>
      </c>
      <c r="L9" s="25">
        <f t="shared" si="8"/>
        <v>31.824683527293253</v>
      </c>
      <c r="M9" s="26">
        <f t="shared" si="9"/>
        <v>0.13765784204439549</v>
      </c>
      <c r="N9" s="26">
        <f t="shared" si="10"/>
        <v>0.14463653528439935</v>
      </c>
      <c r="O9" s="26">
        <f t="shared" si="11"/>
        <v>0.24116524339852818</v>
      </c>
      <c r="P9" s="26">
        <f t="shared" si="12"/>
        <v>0.29051290016890435</v>
      </c>
      <c r="Q9" s="26">
        <f t="shared" si="13"/>
        <v>0.62089771086407786</v>
      </c>
      <c r="R9" s="28">
        <v>89614.6</v>
      </c>
      <c r="S9" s="28">
        <v>55641.5</v>
      </c>
      <c r="T9" s="28">
        <v>26846</v>
      </c>
      <c r="U9" s="28">
        <v>132137.20000000001</v>
      </c>
      <c r="V9" s="28">
        <v>42612.3</v>
      </c>
      <c r="W9" s="28">
        <v>31866.9</v>
      </c>
      <c r="X9" s="28">
        <v>26365.4</v>
      </c>
      <c r="Y9" s="28">
        <v>-987.2</v>
      </c>
      <c r="Z9" s="28">
        <v>191528.5</v>
      </c>
      <c r="AA9" s="28">
        <v>5220</v>
      </c>
      <c r="AB9" s="28">
        <v>4570</v>
      </c>
      <c r="AC9" s="28">
        <v>3720.7</v>
      </c>
      <c r="AD9" s="28">
        <v>14775.1</v>
      </c>
      <c r="AE9" s="29"/>
      <c r="AF9" s="29"/>
      <c r="AG9" s="28">
        <v>39697.699999999997</v>
      </c>
      <c r="AH9" s="28">
        <v>60110.9</v>
      </c>
      <c r="AI9" s="28">
        <v>53616.7</v>
      </c>
      <c r="AJ9" s="28">
        <v>57106.2</v>
      </c>
      <c r="AK9" s="28">
        <v>58804.7</v>
      </c>
      <c r="AL9" s="28">
        <v>28744.7</v>
      </c>
      <c r="AM9" s="28">
        <v>25969.1</v>
      </c>
      <c r="AN9" s="28">
        <v>24330.9</v>
      </c>
      <c r="AO9" s="28">
        <v>29191.3</v>
      </c>
      <c r="AP9" s="28">
        <v>102260.5</v>
      </c>
      <c r="AQ9" s="28">
        <v>153338.4</v>
      </c>
      <c r="AR9" s="28">
        <v>136423</v>
      </c>
      <c r="AS9" s="28">
        <v>152476.9</v>
      </c>
      <c r="AT9" s="28">
        <v>160489.60000000001</v>
      </c>
      <c r="AU9" s="28">
        <v>101318.8</v>
      </c>
      <c r="AV9" s="28">
        <v>97418.6</v>
      </c>
      <c r="AW9" s="28">
        <v>105724.8</v>
      </c>
      <c r="AX9" s="28">
        <v>116533</v>
      </c>
      <c r="AY9" s="29"/>
      <c r="AZ9" s="29"/>
      <c r="BA9" s="29"/>
      <c r="BB9" s="29"/>
      <c r="BC9" s="29"/>
      <c r="BD9" s="29"/>
      <c r="BE9" s="29"/>
      <c r="BF9" s="29"/>
      <c r="BG9" s="29"/>
      <c r="BH9" s="28">
        <v>-346.7</v>
      </c>
      <c r="BI9" s="30" t="s">
        <v>232</v>
      </c>
      <c r="BJ9" s="30" t="s">
        <v>139</v>
      </c>
      <c r="BK9" s="21" t="s">
        <v>341</v>
      </c>
    </row>
    <row r="10" spans="1:63" s="16" customFormat="1" ht="34">
      <c r="A10" s="20" t="s">
        <v>179</v>
      </c>
      <c r="B10" s="20" t="s">
        <v>180</v>
      </c>
      <c r="C10" s="21" t="s">
        <v>125</v>
      </c>
      <c r="D10" s="22">
        <f t="shared" si="0"/>
        <v>79675</v>
      </c>
      <c r="E10" s="22">
        <f t="shared" si="1"/>
        <v>102937.60000000001</v>
      </c>
      <c r="F10" s="23">
        <f t="shared" si="2"/>
        <v>12.676778422691219</v>
      </c>
      <c r="G10" s="23">
        <f t="shared" si="3"/>
        <v>0.77694591974594229</v>
      </c>
      <c r="H10" s="23">
        <f t="shared" si="4"/>
        <v>0.18669923485533532</v>
      </c>
      <c r="I10" s="23">
        <f t="shared" si="5"/>
        <v>3.3166408578517075</v>
      </c>
      <c r="J10" s="23">
        <f t="shared" si="6"/>
        <v>0.77401260569510066</v>
      </c>
      <c r="K10" s="24">
        <f t="shared" si="7"/>
        <v>47.824129651860744</v>
      </c>
      <c r="L10" s="25">
        <f t="shared" si="8"/>
        <v>176.46733111849392</v>
      </c>
      <c r="M10" s="26">
        <f t="shared" si="9"/>
        <v>6.1288909046104512E-2</v>
      </c>
      <c r="N10" s="26">
        <f t="shared" si="10"/>
        <v>8.3197976249689137E-2</v>
      </c>
      <c r="O10" s="26">
        <f t="shared" si="11"/>
        <v>2.0068146685259653E-2</v>
      </c>
      <c r="P10" s="26">
        <f t="shared" si="12"/>
        <v>0.21561050634137266</v>
      </c>
      <c r="Q10" s="26">
        <f t="shared" si="13"/>
        <v>0.27751031424668049</v>
      </c>
      <c r="R10" s="28">
        <v>81028.7</v>
      </c>
      <c r="S10" s="28">
        <v>22486.3</v>
      </c>
      <c r="T10" s="28">
        <v>23840</v>
      </c>
      <c r="U10" s="28">
        <v>426755.9</v>
      </c>
      <c r="V10" s="28">
        <v>24022.799999999999</v>
      </c>
      <c r="W10" s="28">
        <v>8564.2000000000007</v>
      </c>
      <c r="X10" s="28">
        <v>6391.9</v>
      </c>
      <c r="Y10" s="28">
        <v>-2036.5</v>
      </c>
      <c r="Z10" s="28">
        <v>104291.3</v>
      </c>
      <c r="AA10" s="28">
        <v>1666</v>
      </c>
      <c r="AB10" s="29"/>
      <c r="AC10" s="28">
        <v>451.5</v>
      </c>
      <c r="AD10" s="28">
        <v>1666</v>
      </c>
      <c r="AE10" s="29"/>
      <c r="AF10" s="29"/>
      <c r="AG10" s="28">
        <v>25293.599999999999</v>
      </c>
      <c r="AH10" s="28">
        <v>28988.3</v>
      </c>
      <c r="AI10" s="28">
        <v>25100.799999999999</v>
      </c>
      <c r="AJ10" s="28">
        <v>30398.3</v>
      </c>
      <c r="AK10" s="28">
        <v>30151.7</v>
      </c>
      <c r="AL10" s="28">
        <v>22787.4</v>
      </c>
      <c r="AM10" s="28">
        <v>24408.1</v>
      </c>
      <c r="AN10" s="28">
        <v>29262.3</v>
      </c>
      <c r="AO10" s="28">
        <v>32959.1</v>
      </c>
      <c r="AP10" s="28">
        <v>280670.7</v>
      </c>
      <c r="AQ10" s="28">
        <v>369768.6</v>
      </c>
      <c r="AR10" s="28">
        <v>422258.8</v>
      </c>
      <c r="AS10" s="28">
        <v>473868.9</v>
      </c>
      <c r="AT10" s="28">
        <v>465166.2</v>
      </c>
      <c r="AU10" s="28">
        <v>353567.8</v>
      </c>
      <c r="AV10" s="28">
        <v>276699.2</v>
      </c>
      <c r="AW10" s="28">
        <v>347369.1</v>
      </c>
      <c r="AX10" s="28">
        <v>391243.9</v>
      </c>
      <c r="AY10" s="28">
        <v>-328</v>
      </c>
      <c r="AZ10" s="28">
        <v>-328</v>
      </c>
      <c r="BA10" s="28">
        <v>-321</v>
      </c>
      <c r="BB10" s="28">
        <v>-328</v>
      </c>
      <c r="BC10" s="28">
        <v>-334</v>
      </c>
      <c r="BD10" s="28">
        <v>-358</v>
      </c>
      <c r="BE10" s="28">
        <v>-350</v>
      </c>
      <c r="BF10" s="28">
        <v>-304</v>
      </c>
      <c r="BG10" s="28">
        <v>-294</v>
      </c>
      <c r="BH10" s="28">
        <v>-288</v>
      </c>
      <c r="BI10" s="30" t="s">
        <v>176</v>
      </c>
      <c r="BJ10" s="30"/>
      <c r="BK10" s="21" t="s">
        <v>150</v>
      </c>
    </row>
    <row r="11" spans="1:63" s="16" customFormat="1" ht="51">
      <c r="A11" s="20" t="s">
        <v>560</v>
      </c>
      <c r="B11" s="20" t="s">
        <v>561</v>
      </c>
      <c r="C11" s="21" t="s">
        <v>125</v>
      </c>
      <c r="D11" s="22">
        <f t="shared" si="0"/>
        <v>119752.6</v>
      </c>
      <c r="E11" s="22">
        <f t="shared" si="1"/>
        <v>106368.70000000001</v>
      </c>
      <c r="F11" s="23">
        <f t="shared" si="2"/>
        <v>7.8520524858553022</v>
      </c>
      <c r="G11" s="23">
        <f t="shared" si="3"/>
        <v>1.2293106579538016</v>
      </c>
      <c r="H11" s="23">
        <f t="shared" si="4"/>
        <v>0.91134880499842097</v>
      </c>
      <c r="I11" s="23">
        <f t="shared" si="5"/>
        <v>3.8435338560639858</v>
      </c>
      <c r="J11" s="23">
        <f t="shared" si="6"/>
        <v>1.1258255483050934</v>
      </c>
      <c r="K11" s="24">
        <f t="shared" si="7"/>
        <v>2.9270776300351975</v>
      </c>
      <c r="L11" s="25">
        <f t="shared" si="8"/>
        <v>60.9645166216973</v>
      </c>
      <c r="M11" s="26">
        <f t="shared" si="9"/>
        <v>0.15655914936486778</v>
      </c>
      <c r="N11" s="26">
        <f t="shared" si="10"/>
        <v>0.18687452229838286</v>
      </c>
      <c r="O11" s="26">
        <f t="shared" si="11"/>
        <v>0.15127376780325946</v>
      </c>
      <c r="P11" s="26">
        <f t="shared" si="12"/>
        <v>1.0434244026467554</v>
      </c>
      <c r="Q11" s="26">
        <f t="shared" si="13"/>
        <v>0.84878821792983117</v>
      </c>
      <c r="R11" s="28">
        <v>71749.7</v>
      </c>
      <c r="S11" s="28">
        <v>60900.3</v>
      </c>
      <c r="T11" s="28">
        <v>12897.4</v>
      </c>
      <c r="U11" s="28">
        <v>131401.5</v>
      </c>
      <c r="V11" s="28">
        <v>31156.9</v>
      </c>
      <c r="W11" s="28">
        <v>19877.599999999999</v>
      </c>
      <c r="X11" s="28">
        <v>9137.7000000000007</v>
      </c>
      <c r="Y11" s="28">
        <v>-3617</v>
      </c>
      <c r="Z11" s="28">
        <v>58365.8</v>
      </c>
      <c r="AA11" s="28">
        <v>40912</v>
      </c>
      <c r="AB11" s="29"/>
      <c r="AC11" s="28">
        <v>1964.3</v>
      </c>
      <c r="AD11" s="28">
        <v>44358</v>
      </c>
      <c r="AE11" s="29"/>
      <c r="AF11" s="29"/>
      <c r="AG11" s="28">
        <v>16861</v>
      </c>
      <c r="AH11" s="28">
        <v>24037.200000000001</v>
      </c>
      <c r="AI11" s="28">
        <v>17078.3</v>
      </c>
      <c r="AJ11" s="28">
        <v>21083</v>
      </c>
      <c r="AK11" s="28">
        <v>34534.400000000001</v>
      </c>
      <c r="AL11" s="28">
        <v>19744.2</v>
      </c>
      <c r="AM11" s="28">
        <v>16762.7</v>
      </c>
      <c r="AN11" s="28">
        <v>18385.099999999999</v>
      </c>
      <c r="AO11" s="28">
        <v>23744.3</v>
      </c>
      <c r="AP11" s="28">
        <v>56797</v>
      </c>
      <c r="AQ11" s="28">
        <v>81355.8</v>
      </c>
      <c r="AR11" s="28">
        <v>88536</v>
      </c>
      <c r="AS11" s="28">
        <v>105750</v>
      </c>
      <c r="AT11" s="28">
        <v>157833.79999999999</v>
      </c>
      <c r="AU11" s="28">
        <v>94293.4</v>
      </c>
      <c r="AV11" s="28">
        <v>72294.2</v>
      </c>
      <c r="AW11" s="28">
        <v>88140.4</v>
      </c>
      <c r="AX11" s="28">
        <v>104943.7</v>
      </c>
      <c r="AY11" s="28">
        <v>-795</v>
      </c>
      <c r="AZ11" s="28">
        <v>-841</v>
      </c>
      <c r="BA11" s="28">
        <v>-906</v>
      </c>
      <c r="BB11" s="28">
        <v>-928</v>
      </c>
      <c r="BC11" s="28">
        <v>-1547</v>
      </c>
      <c r="BD11" s="28">
        <v>-1687</v>
      </c>
      <c r="BE11" s="28">
        <v>-1700</v>
      </c>
      <c r="BF11" s="28">
        <v>-1756</v>
      </c>
      <c r="BG11" s="28">
        <v>-1862</v>
      </c>
      <c r="BH11" s="28">
        <v>-1896</v>
      </c>
      <c r="BI11" s="30" t="s">
        <v>232</v>
      </c>
      <c r="BJ11" s="30" t="s">
        <v>232</v>
      </c>
      <c r="BK11" s="21" t="s">
        <v>341</v>
      </c>
    </row>
    <row r="12" spans="1:63" s="16" customFormat="1" ht="17">
      <c r="A12" s="20" t="s">
        <v>532</v>
      </c>
      <c r="B12" s="20" t="s">
        <v>533</v>
      </c>
      <c r="C12" s="21" t="s">
        <v>125</v>
      </c>
      <c r="D12" s="22">
        <f t="shared" si="0"/>
        <v>61254.099999999991</v>
      </c>
      <c r="E12" s="22">
        <f t="shared" si="1"/>
        <v>57722.8</v>
      </c>
      <c r="F12" s="23">
        <f t="shared" si="2"/>
        <v>5.8121020897311064</v>
      </c>
      <c r="G12" s="23">
        <f t="shared" si="3"/>
        <v>1.0603160559280984</v>
      </c>
      <c r="H12" s="23">
        <f t="shared" si="4"/>
        <v>0.46377532516991959</v>
      </c>
      <c r="I12" s="23">
        <f t="shared" si="5"/>
        <v>3.1418320399255242</v>
      </c>
      <c r="J12" s="23">
        <f t="shared" si="6"/>
        <v>1.0611768659870968</v>
      </c>
      <c r="K12" s="24">
        <f t="shared" si="7"/>
        <v>5.1006828212174193</v>
      </c>
      <c r="L12" s="25">
        <f t="shared" si="8"/>
        <v>71.516754232340915</v>
      </c>
      <c r="M12" s="26">
        <f t="shared" si="9"/>
        <v>0.18243245551406911</v>
      </c>
      <c r="N12" s="26">
        <f t="shared" si="10"/>
        <v>0.23550832599943178</v>
      </c>
      <c r="O12" s="26">
        <f t="shared" si="11"/>
        <v>0.10292624535214659</v>
      </c>
      <c r="P12" s="26">
        <f t="shared" si="12"/>
        <v>0.13160456798516054</v>
      </c>
      <c r="Q12" s="26">
        <f t="shared" si="13"/>
        <v>0.12411824497929215</v>
      </c>
      <c r="R12" s="28">
        <v>62077.9</v>
      </c>
      <c r="S12" s="28">
        <v>7705</v>
      </c>
      <c r="T12" s="28">
        <v>8528.7999999999993</v>
      </c>
      <c r="U12" s="28">
        <v>132077.1</v>
      </c>
      <c r="V12" s="28">
        <v>19496.3</v>
      </c>
      <c r="W12" s="28">
        <v>13594.2</v>
      </c>
      <c r="X12" s="28">
        <v>10680.8</v>
      </c>
      <c r="Y12" s="28">
        <v>-620</v>
      </c>
      <c r="Z12" s="28">
        <v>58546.6</v>
      </c>
      <c r="AA12" s="28">
        <v>12009</v>
      </c>
      <c r="AB12" s="29"/>
      <c r="AC12" s="28">
        <v>856.5</v>
      </c>
      <c r="AD12" s="28">
        <v>12082</v>
      </c>
      <c r="AE12" s="29"/>
      <c r="AF12" s="29"/>
      <c r="AG12" s="28">
        <v>14825</v>
      </c>
      <c r="AH12" s="28">
        <v>18648</v>
      </c>
      <c r="AI12" s="28">
        <v>17802</v>
      </c>
      <c r="AJ12" s="28">
        <v>19193</v>
      </c>
      <c r="AK12" s="28">
        <v>18561</v>
      </c>
      <c r="AL12" s="28">
        <v>10112.9</v>
      </c>
      <c r="AM12" s="28">
        <v>12163</v>
      </c>
      <c r="AN12" s="28">
        <v>12363.3</v>
      </c>
      <c r="AO12" s="28">
        <v>14890.7</v>
      </c>
      <c r="AP12" s="28">
        <v>95977</v>
      </c>
      <c r="AQ12" s="28">
        <v>119739</v>
      </c>
      <c r="AR12" s="28">
        <v>136770</v>
      </c>
      <c r="AS12" s="28">
        <v>140336</v>
      </c>
      <c r="AT12" s="28">
        <v>146515</v>
      </c>
      <c r="AU12" s="28">
        <v>77698.5</v>
      </c>
      <c r="AV12" s="28">
        <v>83710.600000000006</v>
      </c>
      <c r="AW12" s="28">
        <v>92959.4</v>
      </c>
      <c r="AX12" s="28">
        <v>108957.8</v>
      </c>
      <c r="AY12" s="28">
        <v>-720</v>
      </c>
      <c r="AZ12" s="28">
        <v>-721</v>
      </c>
      <c r="BA12" s="28">
        <v>-684</v>
      </c>
      <c r="BB12" s="28">
        <v>-677</v>
      </c>
      <c r="BC12" s="28">
        <v>-684</v>
      </c>
      <c r="BD12" s="28">
        <v>-727</v>
      </c>
      <c r="BE12" s="28">
        <v>-749</v>
      </c>
      <c r="BF12" s="28">
        <v>-686</v>
      </c>
      <c r="BG12" s="28">
        <v>-658</v>
      </c>
      <c r="BH12" s="28">
        <v>-659</v>
      </c>
      <c r="BI12" s="30" t="s">
        <v>139</v>
      </c>
      <c r="BJ12" s="30" t="s">
        <v>139</v>
      </c>
      <c r="BK12" s="21" t="s">
        <v>341</v>
      </c>
    </row>
    <row r="13" spans="1:63" s="16" customFormat="1" ht="17">
      <c r="A13" s="20" t="s">
        <v>246</v>
      </c>
      <c r="B13" s="20" t="s">
        <v>247</v>
      </c>
      <c r="C13" s="21" t="s">
        <v>125</v>
      </c>
      <c r="D13" s="22">
        <f t="shared" si="0"/>
        <v>72985.100000000006</v>
      </c>
      <c r="E13" s="22">
        <f t="shared" si="1"/>
        <v>54656</v>
      </c>
      <c r="F13" s="23">
        <f t="shared" si="2"/>
        <v>11.257869605142332</v>
      </c>
      <c r="G13" s="23">
        <f t="shared" si="3"/>
        <v>1.4265557365603909</v>
      </c>
      <c r="H13" s="23">
        <f t="shared" si="4"/>
        <v>1.0466214472136979</v>
      </c>
      <c r="I13" s="23">
        <f t="shared" si="5"/>
        <v>3.0658279425354955</v>
      </c>
      <c r="J13" s="23">
        <f t="shared" si="6"/>
        <v>1.335353849531616</v>
      </c>
      <c r="K13" s="24">
        <f t="shared" si="7"/>
        <v>28.532095387021112</v>
      </c>
      <c r="L13" s="25">
        <f t="shared" si="8"/>
        <v>102.36339410939692</v>
      </c>
      <c r="M13" s="26">
        <f t="shared" si="9"/>
        <v>0.1267163137072376</v>
      </c>
      <c r="N13" s="26">
        <f t="shared" si="10"/>
        <v>0.25993486533957844</v>
      </c>
      <c r="O13" s="26">
        <f t="shared" si="11"/>
        <v>0.20373132188028795</v>
      </c>
      <c r="P13" s="26">
        <f t="shared" si="12"/>
        <v>0.59872003723528044</v>
      </c>
      <c r="Q13" s="26">
        <f t="shared" si="13"/>
        <v>0.41969621087422165</v>
      </c>
      <c r="R13" s="28">
        <v>61299.1</v>
      </c>
      <c r="S13" s="28">
        <v>25727</v>
      </c>
      <c r="T13" s="28">
        <v>14041</v>
      </c>
      <c r="U13" s="28">
        <v>69734</v>
      </c>
      <c r="V13" s="28">
        <v>23806</v>
      </c>
      <c r="W13" s="28">
        <v>14207</v>
      </c>
      <c r="X13" s="28">
        <v>5445</v>
      </c>
      <c r="Y13" s="28">
        <v>-674</v>
      </c>
      <c r="Z13" s="28">
        <v>42970</v>
      </c>
      <c r="AA13" s="28">
        <v>2558</v>
      </c>
      <c r="AB13" s="29"/>
      <c r="AC13" s="28">
        <v>713</v>
      </c>
      <c r="AD13" s="28">
        <v>2558</v>
      </c>
      <c r="AE13" s="29"/>
      <c r="AF13" s="29"/>
      <c r="AG13" s="28">
        <v>30392.2</v>
      </c>
      <c r="AH13" s="28">
        <v>38837.599999999999</v>
      </c>
      <c r="AI13" s="28">
        <v>44822.400000000001</v>
      </c>
      <c r="AJ13" s="28">
        <v>36082</v>
      </c>
      <c r="AK13" s="28">
        <v>32961.1</v>
      </c>
      <c r="AL13" s="28">
        <v>20362.8</v>
      </c>
      <c r="AM13" s="28">
        <v>13127</v>
      </c>
      <c r="AN13" s="28">
        <v>19173</v>
      </c>
      <c r="AO13" s="28">
        <v>25449</v>
      </c>
      <c r="AP13" s="28">
        <v>85695</v>
      </c>
      <c r="AQ13" s="28">
        <v>105157.4</v>
      </c>
      <c r="AR13" s="28">
        <v>125488.4</v>
      </c>
      <c r="AS13" s="28">
        <v>104405</v>
      </c>
      <c r="AT13" s="28">
        <v>94354.6</v>
      </c>
      <c r="AU13" s="28">
        <v>62317.5</v>
      </c>
      <c r="AV13" s="28">
        <v>45803</v>
      </c>
      <c r="AW13" s="28">
        <v>56557</v>
      </c>
      <c r="AX13" s="28">
        <v>73943</v>
      </c>
      <c r="AY13" s="28">
        <v>-381</v>
      </c>
      <c r="AZ13" s="28">
        <v>-352</v>
      </c>
      <c r="BA13" s="28">
        <v>-343</v>
      </c>
      <c r="BB13" s="28">
        <v>-303</v>
      </c>
      <c r="BC13" s="28">
        <v>-298</v>
      </c>
      <c r="BD13" s="28">
        <v>-306</v>
      </c>
      <c r="BE13" s="28">
        <v>-324</v>
      </c>
      <c r="BF13" s="28">
        <v>-320</v>
      </c>
      <c r="BG13" s="28">
        <v>-310</v>
      </c>
      <c r="BH13" s="28">
        <v>-303</v>
      </c>
      <c r="BI13" s="30" t="s">
        <v>93</v>
      </c>
      <c r="BJ13" s="30" t="s">
        <v>93</v>
      </c>
      <c r="BK13" s="21" t="s">
        <v>249</v>
      </c>
    </row>
    <row r="14" spans="1:63" s="16" customFormat="1" ht="17">
      <c r="A14" s="20" t="s">
        <v>243</v>
      </c>
      <c r="B14" s="20" t="s">
        <v>244</v>
      </c>
      <c r="C14" s="21" t="s">
        <v>125</v>
      </c>
      <c r="D14" s="22">
        <f t="shared" si="0"/>
        <v>72239.600000000006</v>
      </c>
      <c r="E14" s="22">
        <f t="shared" si="1"/>
        <v>75795.100000000006</v>
      </c>
      <c r="F14" s="23">
        <f t="shared" si="2"/>
        <v>20.634705085765873</v>
      </c>
      <c r="G14" s="23">
        <f t="shared" si="3"/>
        <v>0.93912940757531138</v>
      </c>
      <c r="H14" s="23">
        <f t="shared" si="4"/>
        <v>0.8922445682581992</v>
      </c>
      <c r="I14" s="23">
        <f t="shared" si="5"/>
        <v>4.0328029922402724</v>
      </c>
      <c r="J14" s="23">
        <f t="shared" si="6"/>
        <v>0.9530906351465992</v>
      </c>
      <c r="K14" s="24">
        <f t="shared" si="7"/>
        <v>20.40666666666667</v>
      </c>
      <c r="L14" s="25" t="str">
        <f t="shared" si="8"/>
        <v>NA</v>
      </c>
      <c r="M14" s="26">
        <f t="shared" si="9"/>
        <v>4.5512131318180882E-2</v>
      </c>
      <c r="N14" s="26">
        <f t="shared" si="10"/>
        <v>0.11431213891135442</v>
      </c>
      <c r="O14" s="26">
        <f t="shared" si="11"/>
        <v>0.10701436072125972</v>
      </c>
      <c r="P14" s="26">
        <f t="shared" si="12"/>
        <v>0.50699870571880545</v>
      </c>
      <c r="Q14" s="26">
        <f t="shared" si="13"/>
        <v>0.53986032343274026</v>
      </c>
      <c r="R14" s="28">
        <v>54855.3</v>
      </c>
      <c r="S14" s="28">
        <v>29614.2</v>
      </c>
      <c r="T14" s="28">
        <v>12229.9</v>
      </c>
      <c r="U14" s="28">
        <v>80963.899999999994</v>
      </c>
      <c r="V14" s="28">
        <v>17913</v>
      </c>
      <c r="W14" s="28">
        <v>8664.2999999999993</v>
      </c>
      <c r="X14" s="28">
        <v>2658.4</v>
      </c>
      <c r="Y14" s="28">
        <v>-41.4</v>
      </c>
      <c r="Z14" s="28">
        <v>58410.8</v>
      </c>
      <c r="AA14" s="28">
        <v>3540</v>
      </c>
      <c r="AB14" s="29"/>
      <c r="AC14" s="29"/>
      <c r="AD14" s="28">
        <v>3540</v>
      </c>
      <c r="AE14" s="28">
        <v>41</v>
      </c>
      <c r="AF14" s="29"/>
      <c r="AG14" s="28">
        <v>33878.1</v>
      </c>
      <c r="AH14" s="28">
        <v>33447.199999999997</v>
      </c>
      <c r="AI14" s="28">
        <v>36479.800000000003</v>
      </c>
      <c r="AJ14" s="28">
        <v>28291.3</v>
      </c>
      <c r="AK14" s="28">
        <v>25592.2</v>
      </c>
      <c r="AL14" s="28">
        <v>13249.3</v>
      </c>
      <c r="AM14" s="28">
        <v>8670.7999999999993</v>
      </c>
      <c r="AN14" s="28">
        <v>15271.2</v>
      </c>
      <c r="AO14" s="28">
        <v>19575.900000000001</v>
      </c>
      <c r="AP14" s="28">
        <v>127055.2</v>
      </c>
      <c r="AQ14" s="28">
        <v>143224.6</v>
      </c>
      <c r="AR14" s="28">
        <v>160824.5</v>
      </c>
      <c r="AS14" s="28">
        <v>163842.5</v>
      </c>
      <c r="AT14" s="28">
        <v>137301.70000000001</v>
      </c>
      <c r="AU14" s="28">
        <v>75176.600000000006</v>
      </c>
      <c r="AV14" s="28">
        <v>61720.9</v>
      </c>
      <c r="AW14" s="28">
        <v>77893.899999999994</v>
      </c>
      <c r="AX14" s="28">
        <v>86449.4</v>
      </c>
      <c r="AY14" s="28">
        <v>-368</v>
      </c>
      <c r="AZ14" s="28">
        <v>-364</v>
      </c>
      <c r="BA14" s="28">
        <v>-309</v>
      </c>
      <c r="BB14" s="28">
        <v>-323</v>
      </c>
      <c r="BC14" s="28">
        <v>-304</v>
      </c>
      <c r="BD14" s="28">
        <v>-303</v>
      </c>
      <c r="BE14" s="28">
        <v>-331</v>
      </c>
      <c r="BF14" s="28">
        <v>-321</v>
      </c>
      <c r="BG14" s="28">
        <v>-311</v>
      </c>
      <c r="BH14" s="28">
        <v>-323</v>
      </c>
      <c r="BI14" s="30" t="s">
        <v>116</v>
      </c>
      <c r="BJ14" s="30" t="s">
        <v>116</v>
      </c>
      <c r="BK14" s="21" t="s">
        <v>196</v>
      </c>
    </row>
    <row r="15" spans="1:63" s="16" customFormat="1" ht="17">
      <c r="A15" s="20" t="s">
        <v>666</v>
      </c>
      <c r="B15" s="20" t="s">
        <v>667</v>
      </c>
      <c r="C15" s="21" t="s">
        <v>125</v>
      </c>
      <c r="D15" s="22">
        <f t="shared" si="0"/>
        <v>57444.5</v>
      </c>
      <c r="E15" s="22">
        <f t="shared" si="1"/>
        <v>43385.9</v>
      </c>
      <c r="F15" s="23">
        <f t="shared" si="2"/>
        <v>12.374762833703</v>
      </c>
      <c r="G15" s="23">
        <f t="shared" si="3"/>
        <v>1.4359390988867871</v>
      </c>
      <c r="H15" s="23">
        <f t="shared" si="4"/>
        <v>1.9837040976303775</v>
      </c>
      <c r="I15" s="23">
        <f t="shared" si="5"/>
        <v>5.7786596652180915</v>
      </c>
      <c r="J15" s="23">
        <f t="shared" si="6"/>
        <v>1.324036149993431</v>
      </c>
      <c r="K15" s="24">
        <f t="shared" si="7"/>
        <v>14.004022428083861</v>
      </c>
      <c r="L15" s="25">
        <f t="shared" si="8"/>
        <v>211.58195211786372</v>
      </c>
      <c r="M15" s="26">
        <f t="shared" si="9"/>
        <v>0.11603770659555335</v>
      </c>
      <c r="N15" s="26">
        <f t="shared" si="10"/>
        <v>0.12204886841116583</v>
      </c>
      <c r="O15" s="26">
        <f t="shared" si="11"/>
        <v>0.18285666926811747</v>
      </c>
      <c r="P15" s="26">
        <f t="shared" si="12"/>
        <v>0.3942726906260659</v>
      </c>
      <c r="Q15" s="26">
        <f t="shared" si="13"/>
        <v>0.27457479981687671</v>
      </c>
      <c r="R15" s="28">
        <v>46307.6</v>
      </c>
      <c r="S15" s="28">
        <v>12714.9</v>
      </c>
      <c r="T15" s="28">
        <v>1578</v>
      </c>
      <c r="U15" s="28">
        <v>28958.2</v>
      </c>
      <c r="V15" s="28">
        <v>9940.7999999999993</v>
      </c>
      <c r="W15" s="28">
        <v>5295.2</v>
      </c>
      <c r="X15" s="28">
        <v>3742.1</v>
      </c>
      <c r="Y15" s="28">
        <v>-1143.5999999999999</v>
      </c>
      <c r="Z15" s="28">
        <v>32249</v>
      </c>
      <c r="AA15" s="28">
        <v>4102</v>
      </c>
      <c r="AB15" s="28">
        <v>2325</v>
      </c>
      <c r="AC15" s="28">
        <v>271.5</v>
      </c>
      <c r="AD15" s="28">
        <v>4684</v>
      </c>
      <c r="AE15" s="29"/>
      <c r="AF15" s="29"/>
      <c r="AG15" s="28">
        <v>6849.4</v>
      </c>
      <c r="AH15" s="28">
        <v>10484.200000000001</v>
      </c>
      <c r="AI15" s="28">
        <v>11238.2</v>
      </c>
      <c r="AJ15" s="28">
        <v>11645.2</v>
      </c>
      <c r="AK15" s="28">
        <v>11592</v>
      </c>
      <c r="AL15" s="28">
        <v>6305.7</v>
      </c>
      <c r="AM15" s="28">
        <v>3787.3</v>
      </c>
      <c r="AN15" s="28">
        <v>7813.5</v>
      </c>
      <c r="AO15" s="28">
        <v>10581.3</v>
      </c>
      <c r="AP15" s="28">
        <v>29299.8</v>
      </c>
      <c r="AQ15" s="28">
        <v>36017.5</v>
      </c>
      <c r="AR15" s="28">
        <v>39203.9</v>
      </c>
      <c r="AS15" s="28">
        <v>38080.199999999997</v>
      </c>
      <c r="AT15" s="28">
        <v>36475.5</v>
      </c>
      <c r="AU15" s="28">
        <v>23595.3</v>
      </c>
      <c r="AV15" s="28">
        <v>19402.2</v>
      </c>
      <c r="AW15" s="28">
        <v>24659</v>
      </c>
      <c r="AX15" s="28">
        <v>30209.8</v>
      </c>
      <c r="AY15" s="29"/>
      <c r="AZ15" s="29"/>
      <c r="BA15" s="29"/>
      <c r="BB15" s="29"/>
      <c r="BC15" s="28">
        <v>-172</v>
      </c>
      <c r="BD15" s="29"/>
      <c r="BE15" s="29"/>
      <c r="BF15" s="29"/>
      <c r="BG15" s="29"/>
      <c r="BH15" s="28">
        <v>-271</v>
      </c>
      <c r="BI15" s="30" t="s">
        <v>116</v>
      </c>
      <c r="BJ15" s="30" t="s">
        <v>116</v>
      </c>
      <c r="BK15" s="21" t="s">
        <v>140</v>
      </c>
    </row>
    <row r="16" spans="1:63" s="16" customFormat="1" ht="34">
      <c r="A16" s="20" t="s">
        <v>548</v>
      </c>
      <c r="B16" s="20" t="s">
        <v>549</v>
      </c>
      <c r="C16" s="21" t="s">
        <v>125</v>
      </c>
      <c r="D16" s="22">
        <f t="shared" si="0"/>
        <v>48157.599999999999</v>
      </c>
      <c r="E16" s="22">
        <f t="shared" si="1"/>
        <v>32402.799999999996</v>
      </c>
      <c r="F16" s="23">
        <f t="shared" si="2"/>
        <v>12.50144496015413</v>
      </c>
      <c r="G16" s="23">
        <f t="shared" si="3"/>
        <v>1.5819721181763777</v>
      </c>
      <c r="H16" s="23">
        <f t="shared" si="4"/>
        <v>0.62999699114349628</v>
      </c>
      <c r="I16" s="23">
        <f t="shared" si="5"/>
        <v>4.740807828235595</v>
      </c>
      <c r="J16" s="23">
        <f t="shared" si="6"/>
        <v>1.4862172404853904</v>
      </c>
      <c r="K16" s="24" t="str">
        <f t="shared" si="7"/>
        <v>NA</v>
      </c>
      <c r="L16" s="25" t="str">
        <f t="shared" si="8"/>
        <v>NA</v>
      </c>
      <c r="M16" s="26">
        <f t="shared" si="9"/>
        <v>0.12654314147033399</v>
      </c>
      <c r="N16" s="26">
        <f t="shared" si="10"/>
        <v>0.1867184317404669</v>
      </c>
      <c r="O16" s="26">
        <f t="shared" si="11"/>
        <v>7.9148624429298417E-2</v>
      </c>
      <c r="P16" s="26">
        <f t="shared" si="12"/>
        <v>0.62123865038379977</v>
      </c>
      <c r="Q16" s="26">
        <f t="shared" si="13"/>
        <v>0.39269886191163356</v>
      </c>
      <c r="R16" s="28">
        <v>42826.2</v>
      </c>
      <c r="S16" s="28">
        <v>16817.8</v>
      </c>
      <c r="T16" s="28">
        <v>11486.4</v>
      </c>
      <c r="U16" s="28">
        <v>76441</v>
      </c>
      <c r="V16" s="28">
        <v>10158.1</v>
      </c>
      <c r="W16" s="28">
        <v>6050.2</v>
      </c>
      <c r="X16" s="28">
        <v>3425.7</v>
      </c>
      <c r="Y16" s="28">
        <v>-892.2</v>
      </c>
      <c r="Z16" s="28">
        <v>27071.4</v>
      </c>
      <c r="AA16" s="29"/>
      <c r="AB16" s="29"/>
      <c r="AC16" s="29"/>
      <c r="AD16" s="29"/>
      <c r="AE16" s="29"/>
      <c r="AF16" s="29"/>
      <c r="AG16" s="28">
        <v>5315.9</v>
      </c>
      <c r="AH16" s="28">
        <v>6424.2</v>
      </c>
      <c r="AI16" s="28">
        <v>7179.5</v>
      </c>
      <c r="AJ16" s="28">
        <v>7252.9</v>
      </c>
      <c r="AK16" s="28">
        <v>8746.7999999999993</v>
      </c>
      <c r="AL16" s="28">
        <v>8699.2999999999993</v>
      </c>
      <c r="AM16" s="28">
        <v>8195.1</v>
      </c>
      <c r="AN16" s="28">
        <v>9276</v>
      </c>
      <c r="AO16" s="28">
        <v>10903.8</v>
      </c>
      <c r="AP16" s="28">
        <v>56762.9</v>
      </c>
      <c r="AQ16" s="28">
        <v>69655</v>
      </c>
      <c r="AR16" s="28">
        <v>82906.899999999994</v>
      </c>
      <c r="AS16" s="28">
        <v>89584.5</v>
      </c>
      <c r="AT16" s="28">
        <v>86820.6</v>
      </c>
      <c r="AU16" s="28">
        <v>68368.7</v>
      </c>
      <c r="AV16" s="28">
        <v>50674.6</v>
      </c>
      <c r="AW16" s="28">
        <v>55999.199999999997</v>
      </c>
      <c r="AX16" s="28">
        <v>64111.8</v>
      </c>
      <c r="AY16" s="29"/>
      <c r="AZ16" s="28">
        <v>-27.1</v>
      </c>
      <c r="BA16" s="29"/>
      <c r="BB16" s="29"/>
      <c r="BC16" s="29"/>
      <c r="BD16" s="29"/>
      <c r="BE16" s="29"/>
      <c r="BF16" s="29"/>
      <c r="BG16" s="29"/>
      <c r="BH16" s="29"/>
      <c r="BI16" s="30" t="s">
        <v>118</v>
      </c>
      <c r="BJ16" s="30" t="s">
        <v>116</v>
      </c>
      <c r="BK16" s="21" t="s">
        <v>256</v>
      </c>
    </row>
    <row r="17" spans="1:63" s="16" customFormat="1" ht="34">
      <c r="A17" s="20" t="s">
        <v>416</v>
      </c>
      <c r="B17" s="20" t="s">
        <v>417</v>
      </c>
      <c r="C17" s="21" t="s">
        <v>125</v>
      </c>
      <c r="D17" s="22">
        <f t="shared" si="0"/>
        <v>45561.7</v>
      </c>
      <c r="E17" s="22">
        <f t="shared" si="1"/>
        <v>29896</v>
      </c>
      <c r="F17" s="23">
        <f t="shared" si="2"/>
        <v>9.6317885967196037</v>
      </c>
      <c r="G17" s="23">
        <f t="shared" si="3"/>
        <v>1.7344444444444442</v>
      </c>
      <c r="H17" s="23">
        <f t="shared" si="4"/>
        <v>2.4759102271492228</v>
      </c>
      <c r="I17" s="23">
        <f t="shared" si="5"/>
        <v>5.1569552914544419</v>
      </c>
      <c r="J17" s="23">
        <f t="shared" si="6"/>
        <v>1.5240065560610114</v>
      </c>
      <c r="K17" s="24">
        <f t="shared" si="7"/>
        <v>28.78186986734049</v>
      </c>
      <c r="L17" s="25">
        <f t="shared" si="8"/>
        <v>189.84041666666664</v>
      </c>
      <c r="M17" s="26">
        <f t="shared" si="9"/>
        <v>0.18007501172058135</v>
      </c>
      <c r="N17" s="26">
        <f t="shared" si="10"/>
        <v>0.14403264650789402</v>
      </c>
      <c r="O17" s="26">
        <f t="shared" si="11"/>
        <v>0.23399630474948374</v>
      </c>
      <c r="P17" s="26">
        <f t="shared" si="12"/>
        <v>0.48368495077355839</v>
      </c>
      <c r="Q17" s="26">
        <f t="shared" si="13"/>
        <v>0.27887024708276908</v>
      </c>
      <c r="R17" s="28">
        <v>36995.699999999997</v>
      </c>
      <c r="S17" s="28">
        <v>10317</v>
      </c>
      <c r="T17" s="28">
        <v>1751</v>
      </c>
      <c r="U17" s="28">
        <v>18402</v>
      </c>
      <c r="V17" s="28">
        <v>8835</v>
      </c>
      <c r="W17" s="28">
        <v>4306</v>
      </c>
      <c r="X17" s="28">
        <v>3841</v>
      </c>
      <c r="Y17" s="28">
        <v>-399</v>
      </c>
      <c r="Z17" s="28">
        <v>21330</v>
      </c>
      <c r="AA17" s="28">
        <v>1583</v>
      </c>
      <c r="AB17" s="29"/>
      <c r="AC17" s="28">
        <v>240</v>
      </c>
      <c r="AD17" s="28">
        <v>1583</v>
      </c>
      <c r="AE17" s="29"/>
      <c r="AF17" s="29"/>
      <c r="AG17" s="28">
        <v>9737</v>
      </c>
      <c r="AH17" s="28">
        <v>12432</v>
      </c>
      <c r="AI17" s="28">
        <v>13968</v>
      </c>
      <c r="AJ17" s="28">
        <v>13468</v>
      </c>
      <c r="AK17" s="28">
        <v>10462</v>
      </c>
      <c r="AL17" s="28">
        <v>11206</v>
      </c>
      <c r="AM17" s="28">
        <v>3730</v>
      </c>
      <c r="AN17" s="28">
        <v>3674</v>
      </c>
      <c r="AO17" s="28">
        <v>6830</v>
      </c>
      <c r="AP17" s="28">
        <v>17273</v>
      </c>
      <c r="AQ17" s="28">
        <v>21725</v>
      </c>
      <c r="AR17" s="28">
        <v>24076</v>
      </c>
      <c r="AS17" s="28">
        <v>23970</v>
      </c>
      <c r="AT17" s="28">
        <v>18437</v>
      </c>
      <c r="AU17" s="28">
        <v>15769</v>
      </c>
      <c r="AV17" s="28">
        <v>10576</v>
      </c>
      <c r="AW17" s="28">
        <v>11453</v>
      </c>
      <c r="AX17" s="28">
        <v>14337</v>
      </c>
      <c r="AY17" s="28">
        <v>-146</v>
      </c>
      <c r="AZ17" s="28">
        <v>-163</v>
      </c>
      <c r="BA17" s="28">
        <v>-164</v>
      </c>
      <c r="BB17" s="28">
        <v>-139</v>
      </c>
      <c r="BC17" s="28">
        <v>-139</v>
      </c>
      <c r="BD17" s="28">
        <v>-141</v>
      </c>
      <c r="BE17" s="28">
        <v>-159</v>
      </c>
      <c r="BF17" s="28">
        <v>-143</v>
      </c>
      <c r="BG17" s="28">
        <v>-139</v>
      </c>
      <c r="BH17" s="28">
        <v>-153</v>
      </c>
      <c r="BI17" s="30" t="s">
        <v>139</v>
      </c>
      <c r="BJ17" s="30" t="s">
        <v>139</v>
      </c>
      <c r="BK17" s="21" t="s">
        <v>68</v>
      </c>
    </row>
    <row r="18" spans="1:63" s="16" customFormat="1" ht="34">
      <c r="A18" s="20" t="s">
        <v>229</v>
      </c>
      <c r="B18" s="20" t="s">
        <v>230</v>
      </c>
      <c r="C18" s="21" t="s">
        <v>125</v>
      </c>
      <c r="D18" s="22">
        <f t="shared" si="0"/>
        <v>45404.6</v>
      </c>
      <c r="E18" s="22">
        <f t="shared" si="1"/>
        <v>25388.499999999996</v>
      </c>
      <c r="F18" s="23">
        <f t="shared" si="2"/>
        <v>10.981240167413695</v>
      </c>
      <c r="G18" s="23">
        <f t="shared" si="3"/>
        <v>2.178901676227722</v>
      </c>
      <c r="H18" s="23">
        <f t="shared" si="4"/>
        <v>2.2125272883205991</v>
      </c>
      <c r="I18" s="23">
        <f t="shared" si="5"/>
        <v>5.1311010408073319</v>
      </c>
      <c r="J18" s="23">
        <f t="shared" si="6"/>
        <v>1.7883923823778485</v>
      </c>
      <c r="K18" s="24">
        <f t="shared" si="7"/>
        <v>40.288021295474714</v>
      </c>
      <c r="L18" s="25">
        <f t="shared" si="8"/>
        <v>174.23100537221794</v>
      </c>
      <c r="M18" s="26">
        <f t="shared" si="9"/>
        <v>0.19842036445878933</v>
      </c>
      <c r="N18" s="26">
        <f t="shared" si="10"/>
        <v>0.26016109655946595</v>
      </c>
      <c r="O18" s="26">
        <f t="shared" si="11"/>
        <v>0.3218608685482614</v>
      </c>
      <c r="P18" s="26">
        <f t="shared" si="12"/>
        <v>0.69031604490358456</v>
      </c>
      <c r="Q18" s="26">
        <f t="shared" si="13"/>
        <v>0.31681835506167105</v>
      </c>
      <c r="R18" s="28">
        <v>36994.699999999997</v>
      </c>
      <c r="S18" s="28">
        <v>11720.6</v>
      </c>
      <c r="T18" s="28">
        <v>3310.7</v>
      </c>
      <c r="U18" s="28">
        <v>20521.599999999999</v>
      </c>
      <c r="V18" s="28">
        <v>8848.9</v>
      </c>
      <c r="W18" s="28">
        <v>6605.1</v>
      </c>
      <c r="X18" s="28">
        <v>3368.9</v>
      </c>
      <c r="Y18" s="28">
        <v>-576.1</v>
      </c>
      <c r="Z18" s="28">
        <v>16978.599999999999</v>
      </c>
      <c r="AA18" s="28">
        <v>1127</v>
      </c>
      <c r="AB18" s="29"/>
      <c r="AC18" s="28">
        <v>260.60000000000002</v>
      </c>
      <c r="AD18" s="28">
        <v>1200</v>
      </c>
      <c r="AE18" s="29"/>
      <c r="AF18" s="29"/>
      <c r="AG18" s="28">
        <v>8470.9</v>
      </c>
      <c r="AH18" s="28">
        <v>14174.7</v>
      </c>
      <c r="AI18" s="28">
        <v>16760</v>
      </c>
      <c r="AJ18" s="28">
        <v>14435.2</v>
      </c>
      <c r="AK18" s="28">
        <v>12735.2</v>
      </c>
      <c r="AL18" s="28">
        <v>5382</v>
      </c>
      <c r="AM18" s="28">
        <v>5277.3</v>
      </c>
      <c r="AN18" s="28">
        <v>7232.4</v>
      </c>
      <c r="AO18" s="28">
        <v>9897.7999999999993</v>
      </c>
      <c r="AP18" s="28">
        <v>21822</v>
      </c>
      <c r="AQ18" s="28">
        <v>30498.2</v>
      </c>
      <c r="AR18" s="28">
        <v>38884.400000000001</v>
      </c>
      <c r="AS18" s="28">
        <v>36812.199999999997</v>
      </c>
      <c r="AT18" s="28">
        <v>34502.300000000003</v>
      </c>
      <c r="AU18" s="28">
        <v>17355.8</v>
      </c>
      <c r="AV18" s="28">
        <v>16473.2</v>
      </c>
      <c r="AW18" s="28">
        <v>18358.5</v>
      </c>
      <c r="AX18" s="28">
        <v>22147.8</v>
      </c>
      <c r="AY18" s="28">
        <v>-131.9</v>
      </c>
      <c r="AZ18" s="28">
        <v>-159.80000000000001</v>
      </c>
      <c r="BA18" s="28">
        <v>-190.5</v>
      </c>
      <c r="BB18" s="28">
        <v>-199.2</v>
      </c>
      <c r="BC18" s="28">
        <v>-205.7</v>
      </c>
      <c r="BD18" s="28">
        <v>-197</v>
      </c>
      <c r="BE18" s="28">
        <v>-202</v>
      </c>
      <c r="BF18" s="28">
        <v>-189</v>
      </c>
      <c r="BG18" s="28">
        <v>-188</v>
      </c>
      <c r="BH18" s="28">
        <v>-191</v>
      </c>
      <c r="BI18" s="30" t="s">
        <v>232</v>
      </c>
      <c r="BJ18" s="30" t="s">
        <v>232</v>
      </c>
      <c r="BK18" s="21" t="s">
        <v>233</v>
      </c>
    </row>
    <row r="19" spans="1:63" s="16" customFormat="1" ht="34">
      <c r="A19" s="20" t="s">
        <v>554</v>
      </c>
      <c r="B19" s="20" t="s">
        <v>555</v>
      </c>
      <c r="C19" s="21" t="s">
        <v>125</v>
      </c>
      <c r="D19" s="22">
        <f t="shared" si="0"/>
        <v>37089.300000000003</v>
      </c>
      <c r="E19" s="22">
        <f t="shared" si="1"/>
        <v>33052.5</v>
      </c>
      <c r="F19" s="23">
        <f t="shared" si="2"/>
        <v>4.5266754621325545</v>
      </c>
      <c r="G19" s="23">
        <f t="shared" si="3"/>
        <v>1.152333800005283</v>
      </c>
      <c r="H19" s="23">
        <f t="shared" si="4"/>
        <v>0.94414689156233933</v>
      </c>
      <c r="I19" s="23">
        <f t="shared" si="5"/>
        <v>3.5586824278943028</v>
      </c>
      <c r="J19" s="23">
        <f t="shared" si="6"/>
        <v>1.1221329702745633</v>
      </c>
      <c r="K19" s="24">
        <f t="shared" si="7"/>
        <v>5.7933926897844428</v>
      </c>
      <c r="L19" s="25">
        <f t="shared" si="8"/>
        <v>53.877542126670548</v>
      </c>
      <c r="M19" s="26">
        <f t="shared" si="9"/>
        <v>0.25456514602052099</v>
      </c>
      <c r="N19" s="26">
        <f t="shared" si="10"/>
        <v>0.23010664851372817</v>
      </c>
      <c r="O19" s="26">
        <f t="shared" si="11"/>
        <v>0.19360849620959489</v>
      </c>
      <c r="P19" s="26">
        <f t="shared" si="12"/>
        <v>0.43525021037974015</v>
      </c>
      <c r="Q19" s="26">
        <f t="shared" si="13"/>
        <v>0.37771191852373387</v>
      </c>
      <c r="R19" s="28">
        <v>30536.5</v>
      </c>
      <c r="S19" s="28">
        <v>11534</v>
      </c>
      <c r="T19" s="28">
        <v>4981.2</v>
      </c>
      <c r="U19" s="28">
        <v>39283.4</v>
      </c>
      <c r="V19" s="28">
        <v>10422.200000000001</v>
      </c>
      <c r="W19" s="28">
        <v>7605.6</v>
      </c>
      <c r="X19" s="28">
        <v>6745.9</v>
      </c>
      <c r="Y19" s="28">
        <v>-382.7</v>
      </c>
      <c r="Z19" s="28">
        <v>26499.7</v>
      </c>
      <c r="AA19" s="28">
        <v>6402</v>
      </c>
      <c r="AB19" s="28">
        <v>9469</v>
      </c>
      <c r="AC19" s="28">
        <v>688.4</v>
      </c>
      <c r="AD19" s="28">
        <v>6402</v>
      </c>
      <c r="AE19" s="29"/>
      <c r="AF19" s="29"/>
      <c r="AG19" s="28">
        <v>5634</v>
      </c>
      <c r="AH19" s="28">
        <v>8017.6</v>
      </c>
      <c r="AI19" s="28">
        <v>8499.4</v>
      </c>
      <c r="AJ19" s="28">
        <v>8638.1</v>
      </c>
      <c r="AK19" s="28">
        <v>9370</v>
      </c>
      <c r="AL19" s="28">
        <v>5605.4</v>
      </c>
      <c r="AM19" s="28">
        <v>4827</v>
      </c>
      <c r="AN19" s="28">
        <v>6779.3</v>
      </c>
      <c r="AO19" s="28">
        <v>8459.1</v>
      </c>
      <c r="AP19" s="28">
        <v>28305</v>
      </c>
      <c r="AQ19" s="28">
        <v>34157.699999999997</v>
      </c>
      <c r="AR19" s="28">
        <v>34603.300000000003</v>
      </c>
      <c r="AS19" s="28">
        <v>37875.5</v>
      </c>
      <c r="AT19" s="28">
        <v>40196.400000000001</v>
      </c>
      <c r="AU19" s="28">
        <v>25825.9</v>
      </c>
      <c r="AV19" s="28">
        <v>22765.5</v>
      </c>
      <c r="AW19" s="28">
        <v>28724.6</v>
      </c>
      <c r="AX19" s="28">
        <v>32206.2</v>
      </c>
      <c r="AY19" s="28">
        <v>-350</v>
      </c>
      <c r="AZ19" s="28">
        <v>-370</v>
      </c>
      <c r="BA19" s="28">
        <v>-360</v>
      </c>
      <c r="BB19" s="28">
        <v>-365</v>
      </c>
      <c r="BC19" s="28">
        <v>-367</v>
      </c>
      <c r="BD19" s="28">
        <v>-384</v>
      </c>
      <c r="BE19" s="28">
        <v>-407</v>
      </c>
      <c r="BF19" s="28">
        <v>-438</v>
      </c>
      <c r="BG19" s="28">
        <v>-456</v>
      </c>
      <c r="BH19" s="28">
        <v>-459</v>
      </c>
      <c r="BI19" s="30" t="s">
        <v>232</v>
      </c>
      <c r="BJ19" s="30" t="s">
        <v>232</v>
      </c>
      <c r="BK19" s="21" t="s">
        <v>341</v>
      </c>
    </row>
    <row r="20" spans="1:63" s="16" customFormat="1" ht="17">
      <c r="A20" s="20" t="s">
        <v>577</v>
      </c>
      <c r="B20" s="20" t="s">
        <v>578</v>
      </c>
      <c r="C20" s="21" t="s">
        <v>125</v>
      </c>
      <c r="D20" s="22">
        <f t="shared" si="0"/>
        <v>35760.6</v>
      </c>
      <c r="E20" s="22">
        <f t="shared" si="1"/>
        <v>45578.1</v>
      </c>
      <c r="F20" s="23">
        <f t="shared" si="2"/>
        <v>11.509230138110214</v>
      </c>
      <c r="G20" s="23">
        <f t="shared" si="3"/>
        <v>0.72004072134962183</v>
      </c>
      <c r="H20" s="23">
        <f t="shared" si="4"/>
        <v>0.69814786976715126</v>
      </c>
      <c r="I20" s="23">
        <f t="shared" si="5"/>
        <v>6.4836551536578728</v>
      </c>
      <c r="J20" s="23">
        <f t="shared" si="6"/>
        <v>0.78460049892382522</v>
      </c>
      <c r="K20" s="24">
        <f t="shared" si="7"/>
        <v>56.051097178683385</v>
      </c>
      <c r="L20" s="25">
        <f t="shared" si="8"/>
        <v>137.01379310344828</v>
      </c>
      <c r="M20" s="26">
        <f t="shared" si="9"/>
        <v>6.2562023064024919E-2</v>
      </c>
      <c r="N20" s="26">
        <f t="shared" si="10"/>
        <v>6.8831302752857176E-2</v>
      </c>
      <c r="O20" s="26">
        <f t="shared" si="11"/>
        <v>6.1247000806292598E-2</v>
      </c>
      <c r="P20" s="26">
        <f t="shared" si="12"/>
        <v>0.49970628158185904</v>
      </c>
      <c r="Q20" s="26">
        <f t="shared" si="13"/>
        <v>0.69399725149603375</v>
      </c>
      <c r="R20" s="28">
        <v>25250.1</v>
      </c>
      <c r="S20" s="28">
        <v>17523.5</v>
      </c>
      <c r="T20" s="28">
        <v>7013</v>
      </c>
      <c r="U20" s="28">
        <v>51222.1</v>
      </c>
      <c r="V20" s="28">
        <v>5515.5</v>
      </c>
      <c r="W20" s="28">
        <v>3137.2</v>
      </c>
      <c r="X20" s="28">
        <v>2193.9</v>
      </c>
      <c r="Y20" s="28">
        <v>-543.9</v>
      </c>
      <c r="Z20" s="28">
        <v>35067.599999999999</v>
      </c>
      <c r="AA20" s="28">
        <v>638</v>
      </c>
      <c r="AB20" s="29"/>
      <c r="AC20" s="28">
        <v>261</v>
      </c>
      <c r="AD20" s="29"/>
      <c r="AE20" s="29"/>
      <c r="AF20" s="29"/>
      <c r="AG20" s="28">
        <v>10128.299999999999</v>
      </c>
      <c r="AH20" s="28">
        <v>9730.7000000000007</v>
      </c>
      <c r="AI20" s="28">
        <v>6984.9</v>
      </c>
      <c r="AJ20" s="28">
        <v>5110.2</v>
      </c>
      <c r="AK20" s="28">
        <v>3351.4</v>
      </c>
      <c r="AL20" s="28">
        <v>2430.5</v>
      </c>
      <c r="AM20" s="28">
        <v>2783.1</v>
      </c>
      <c r="AN20" s="28">
        <v>5636.1</v>
      </c>
      <c r="AO20" s="28">
        <v>6303.8</v>
      </c>
      <c r="AP20" s="28">
        <v>55311.6</v>
      </c>
      <c r="AQ20" s="28">
        <v>67931.8</v>
      </c>
      <c r="AR20" s="28">
        <v>68781.100000000006</v>
      </c>
      <c r="AS20" s="28">
        <v>60665.599999999999</v>
      </c>
      <c r="AT20" s="28">
        <v>56225.599999999999</v>
      </c>
      <c r="AU20" s="28">
        <v>40295.199999999997</v>
      </c>
      <c r="AV20" s="28">
        <v>32397.1</v>
      </c>
      <c r="AW20" s="28">
        <v>37631.5</v>
      </c>
      <c r="AX20" s="28">
        <v>44979.6</v>
      </c>
      <c r="AY20" s="28">
        <v>-159.80000000000001</v>
      </c>
      <c r="AZ20" s="28">
        <v>-160</v>
      </c>
      <c r="BA20" s="28">
        <v>-140</v>
      </c>
      <c r="BB20" s="28">
        <v>-52</v>
      </c>
      <c r="BC20" s="28">
        <v>-51</v>
      </c>
      <c r="BD20" s="28">
        <v>-49</v>
      </c>
      <c r="BE20" s="28">
        <v>-75</v>
      </c>
      <c r="BF20" s="29"/>
      <c r="BG20" s="29"/>
      <c r="BH20" s="29"/>
      <c r="BI20" s="30" t="s">
        <v>139</v>
      </c>
      <c r="BJ20" s="30" t="s">
        <v>139</v>
      </c>
      <c r="BK20" s="21" t="s">
        <v>78</v>
      </c>
    </row>
    <row r="21" spans="1:63" s="16" customFormat="1" ht="51">
      <c r="A21" s="20" t="s">
        <v>420</v>
      </c>
      <c r="B21" s="20" t="s">
        <v>421</v>
      </c>
      <c r="C21" s="21" t="s">
        <v>125</v>
      </c>
      <c r="D21" s="22">
        <f t="shared" si="0"/>
        <v>38430.5</v>
      </c>
      <c r="E21" s="22">
        <f t="shared" si="1"/>
        <v>44826.399999999994</v>
      </c>
      <c r="F21" s="23">
        <f t="shared" si="2"/>
        <v>5.9831870647715357</v>
      </c>
      <c r="G21" s="23">
        <f t="shared" si="3"/>
        <v>0.79685624082884976</v>
      </c>
      <c r="H21" s="23">
        <f t="shared" si="4"/>
        <v>0.62987292892837765</v>
      </c>
      <c r="I21" s="23">
        <f t="shared" si="5"/>
        <v>3.3973514617349871</v>
      </c>
      <c r="J21" s="23">
        <f t="shared" si="6"/>
        <v>0.85731845519604533</v>
      </c>
      <c r="K21" s="24">
        <f t="shared" si="7"/>
        <v>10.268945061992303</v>
      </c>
      <c r="L21" s="25">
        <f t="shared" si="8"/>
        <v>89.062572421784466</v>
      </c>
      <c r="M21" s="26">
        <f t="shared" si="9"/>
        <v>0.13318257179700552</v>
      </c>
      <c r="N21" s="26">
        <f t="shared" si="10"/>
        <v>0.15323782413934647</v>
      </c>
      <c r="O21" s="26">
        <f t="shared" si="11"/>
        <v>0.11258401884185529</v>
      </c>
      <c r="P21" s="26">
        <f t="shared" si="12"/>
        <v>0.49391130902091818</v>
      </c>
      <c r="Q21" s="26">
        <f t="shared" si="13"/>
        <v>0.61982486139178194</v>
      </c>
      <c r="R21" s="28">
        <v>25088.7</v>
      </c>
      <c r="S21" s="28">
        <v>15550.6</v>
      </c>
      <c r="T21" s="28">
        <v>2208.8000000000002</v>
      </c>
      <c r="U21" s="28">
        <v>61013.1</v>
      </c>
      <c r="V21" s="28">
        <v>11311.9</v>
      </c>
      <c r="W21" s="28">
        <v>6869.1</v>
      </c>
      <c r="X21" s="28">
        <v>4193.2</v>
      </c>
      <c r="Y21" s="28">
        <v>-489.9</v>
      </c>
      <c r="Z21" s="28">
        <v>31484.6</v>
      </c>
      <c r="AA21" s="28">
        <v>3742.4</v>
      </c>
      <c r="AB21" s="29"/>
      <c r="AC21" s="28">
        <v>431.5</v>
      </c>
      <c r="AD21" s="28">
        <v>3742.4</v>
      </c>
      <c r="AE21" s="29"/>
      <c r="AF21" s="29"/>
      <c r="AG21" s="29"/>
      <c r="AH21" s="29"/>
      <c r="AI21" s="29"/>
      <c r="AJ21" s="29"/>
      <c r="AK21" s="28">
        <v>1844.7</v>
      </c>
      <c r="AL21" s="28">
        <v>3872.4</v>
      </c>
      <c r="AM21" s="28">
        <v>9716.4</v>
      </c>
      <c r="AN21" s="28">
        <v>11227.3</v>
      </c>
      <c r="AO21" s="28">
        <v>6626.3</v>
      </c>
      <c r="AP21" s="29"/>
      <c r="AQ21" s="29"/>
      <c r="AR21" s="29"/>
      <c r="AS21" s="29"/>
      <c r="AT21" s="28">
        <v>3861.6</v>
      </c>
      <c r="AU21" s="28">
        <v>10056.4</v>
      </c>
      <c r="AV21" s="28">
        <v>24387</v>
      </c>
      <c r="AW21" s="28">
        <v>28936.1</v>
      </c>
      <c r="AX21" s="28">
        <v>18721.099999999999</v>
      </c>
      <c r="AY21" s="28">
        <v>-236.3</v>
      </c>
      <c r="AZ21" s="28">
        <v>-243.5</v>
      </c>
      <c r="BA21" s="28">
        <v>-235.5</v>
      </c>
      <c r="BB21" s="28">
        <v>-215.8</v>
      </c>
      <c r="BC21" s="28">
        <v>-223.2</v>
      </c>
      <c r="BD21" s="28">
        <v>-224.8</v>
      </c>
      <c r="BE21" s="28">
        <v>-224.2</v>
      </c>
      <c r="BF21" s="28">
        <v>-242.1</v>
      </c>
      <c r="BG21" s="28">
        <v>-248.6</v>
      </c>
      <c r="BH21" s="28">
        <v>-244.9</v>
      </c>
      <c r="BI21" s="30" t="s">
        <v>232</v>
      </c>
      <c r="BJ21" s="30" t="s">
        <v>232</v>
      </c>
      <c r="BK21" s="21" t="s">
        <v>423</v>
      </c>
    </row>
    <row r="22" spans="1:63" s="16" customFormat="1" ht="34">
      <c r="A22" s="20" t="s">
        <v>669</v>
      </c>
      <c r="B22" s="20" t="s">
        <v>670</v>
      </c>
      <c r="C22" s="21" t="s">
        <v>125</v>
      </c>
      <c r="D22" s="22">
        <f t="shared" si="0"/>
        <v>4694.1000000000022</v>
      </c>
      <c r="E22" s="22">
        <f t="shared" si="1"/>
        <v>43991.8</v>
      </c>
      <c r="F22" s="23">
        <f t="shared" si="2"/>
        <v>3.3951761471530197</v>
      </c>
      <c r="G22" s="23">
        <f t="shared" si="3"/>
        <v>0.37875240490640433</v>
      </c>
      <c r="H22" s="23">
        <f t="shared" si="4"/>
        <v>0.18215720134267263</v>
      </c>
      <c r="I22" s="23">
        <f t="shared" si="5"/>
        <v>0.58010578610445163</v>
      </c>
      <c r="J22" s="23">
        <f t="shared" si="6"/>
        <v>0.10670397665019395</v>
      </c>
      <c r="K22" s="24" t="str">
        <f t="shared" si="7"/>
        <v>NA</v>
      </c>
      <c r="L22" s="25" t="str">
        <f t="shared" si="8"/>
        <v>NA</v>
      </c>
      <c r="M22" s="26">
        <f t="shared" si="9"/>
        <v>0.11155603965467363</v>
      </c>
      <c r="N22" s="26">
        <f t="shared" si="10"/>
        <v>0.14834810123704872</v>
      </c>
      <c r="O22" s="26">
        <f t="shared" si="11"/>
        <v>0.25324899590601296</v>
      </c>
      <c r="P22" s="26">
        <f t="shared" si="12"/>
        <v>0</v>
      </c>
      <c r="Q22" s="26">
        <f t="shared" si="13"/>
        <v>0</v>
      </c>
      <c r="R22" s="28">
        <v>23958.400000000001</v>
      </c>
      <c r="S22" s="31">
        <v>0</v>
      </c>
      <c r="T22" s="28">
        <v>19264.3</v>
      </c>
      <c r="U22" s="28">
        <v>25769.5</v>
      </c>
      <c r="V22" s="28">
        <v>8091.8</v>
      </c>
      <c r="W22" s="28">
        <v>6526.1</v>
      </c>
      <c r="X22" s="28">
        <v>7056.6</v>
      </c>
      <c r="Y22" s="28">
        <v>-300.7</v>
      </c>
      <c r="Z22" s="28">
        <v>63256.1</v>
      </c>
      <c r="AA22" s="29"/>
      <c r="AB22" s="29"/>
      <c r="AC22" s="29"/>
      <c r="AD22" s="29"/>
      <c r="AE22" s="29"/>
      <c r="AF22" s="29"/>
      <c r="AG22" s="28">
        <v>7972.9</v>
      </c>
      <c r="AH22" s="31">
        <v>0</v>
      </c>
      <c r="AI22" s="31">
        <v>0</v>
      </c>
      <c r="AJ22" s="28">
        <v>8387.7999999999993</v>
      </c>
      <c r="AK22" s="28">
        <v>8571</v>
      </c>
      <c r="AL22" s="28">
        <v>5230.1000000000004</v>
      </c>
      <c r="AM22" s="28">
        <v>4711.3999999999996</v>
      </c>
      <c r="AN22" s="28">
        <v>5532</v>
      </c>
      <c r="AO22" s="28">
        <v>6602.9</v>
      </c>
      <c r="AP22" s="28">
        <v>19520.8</v>
      </c>
      <c r="AQ22" s="28">
        <v>16706.400000000001</v>
      </c>
      <c r="AR22" s="28">
        <v>19553</v>
      </c>
      <c r="AS22" s="28">
        <v>24806.6</v>
      </c>
      <c r="AT22" s="28">
        <v>26489.4</v>
      </c>
      <c r="AU22" s="28">
        <v>17024.599999999999</v>
      </c>
      <c r="AV22" s="28">
        <v>14631.6</v>
      </c>
      <c r="AW22" s="28">
        <v>18063.8</v>
      </c>
      <c r="AX22" s="28">
        <v>21335.5</v>
      </c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30"/>
      <c r="BJ22" s="30"/>
      <c r="BK22" s="21" t="s">
        <v>341</v>
      </c>
    </row>
    <row r="23" spans="1:63" s="16" customFormat="1" ht="34">
      <c r="A23" s="20" t="s">
        <v>432</v>
      </c>
      <c r="B23" s="20" t="s">
        <v>433</v>
      </c>
      <c r="C23" s="21" t="s">
        <v>125</v>
      </c>
      <c r="D23" s="22">
        <f t="shared" si="0"/>
        <v>20133.8</v>
      </c>
      <c r="E23" s="22">
        <f t="shared" si="1"/>
        <v>14668.900000000001</v>
      </c>
      <c r="F23" s="23">
        <f t="shared" si="2"/>
        <v>8.7301696155077035</v>
      </c>
      <c r="G23" s="23">
        <f t="shared" si="3"/>
        <v>1.4009287925696594</v>
      </c>
      <c r="H23" s="23">
        <f t="shared" si="4"/>
        <v>0.76849791403455858</v>
      </c>
      <c r="I23" s="23">
        <f t="shared" si="5"/>
        <v>3.0530274311189287</v>
      </c>
      <c r="J23" s="23">
        <f t="shared" si="6"/>
        <v>1.3725500889637259</v>
      </c>
      <c r="K23" s="24">
        <f t="shared" si="7"/>
        <v>31.380610972568576</v>
      </c>
      <c r="L23" s="25">
        <f t="shared" si="8"/>
        <v>129.06282051282051</v>
      </c>
      <c r="M23" s="26">
        <f t="shared" si="9"/>
        <v>0.16046982524613737</v>
      </c>
      <c r="N23" s="26">
        <f t="shared" si="10"/>
        <v>0.29153515260176288</v>
      </c>
      <c r="O23" s="26">
        <f t="shared" si="11"/>
        <v>0.16323204409345429</v>
      </c>
      <c r="P23" s="26">
        <f t="shared" si="12"/>
        <v>0.50743180784411546</v>
      </c>
      <c r="Q23" s="26">
        <f t="shared" si="13"/>
        <v>0.362210992118562</v>
      </c>
      <c r="R23" s="28">
        <v>19095.5</v>
      </c>
      <c r="S23" s="28">
        <v>6916.6</v>
      </c>
      <c r="T23" s="28">
        <v>5878.3</v>
      </c>
      <c r="U23" s="28">
        <v>26198.9</v>
      </c>
      <c r="V23" s="28">
        <v>6594.7</v>
      </c>
      <c r="W23" s="28">
        <v>4276.5</v>
      </c>
      <c r="X23" s="28">
        <v>2187.3000000000002</v>
      </c>
      <c r="Y23" s="28">
        <v>-328.2</v>
      </c>
      <c r="Z23" s="28">
        <v>13630.6</v>
      </c>
      <c r="AA23" s="28">
        <v>641.6</v>
      </c>
      <c r="AB23" s="28">
        <v>887</v>
      </c>
      <c r="AC23" s="28">
        <v>156</v>
      </c>
      <c r="AD23" s="28">
        <v>628.29999999999995</v>
      </c>
      <c r="AE23" s="29"/>
      <c r="AF23" s="29"/>
      <c r="AG23" s="28">
        <v>4942.2</v>
      </c>
      <c r="AH23" s="28">
        <v>6430.9</v>
      </c>
      <c r="AI23" s="28">
        <v>6354.6</v>
      </c>
      <c r="AJ23" s="28">
        <v>7237.8</v>
      </c>
      <c r="AK23" s="28">
        <v>5276.5</v>
      </c>
      <c r="AL23" s="28">
        <v>3162.9</v>
      </c>
      <c r="AM23" s="28">
        <v>7531.1</v>
      </c>
      <c r="AN23" s="28">
        <v>3606</v>
      </c>
      <c r="AO23" s="28">
        <v>6655</v>
      </c>
      <c r="AP23" s="28">
        <v>29185.9</v>
      </c>
      <c r="AQ23" s="28">
        <v>42139</v>
      </c>
      <c r="AR23" s="28">
        <v>52156.3</v>
      </c>
      <c r="AS23" s="28">
        <v>58783.4</v>
      </c>
      <c r="AT23" s="28">
        <v>48717.3</v>
      </c>
      <c r="AU23" s="28">
        <v>28087.1</v>
      </c>
      <c r="AV23" s="28">
        <v>21239.8</v>
      </c>
      <c r="AW23" s="28">
        <v>24492.400000000001</v>
      </c>
      <c r="AX23" s="28">
        <v>24627.599999999999</v>
      </c>
      <c r="AY23" s="28">
        <v>-62.6</v>
      </c>
      <c r="AZ23" s="28">
        <v>-63.4</v>
      </c>
      <c r="BA23" s="28">
        <v>-52.2</v>
      </c>
      <c r="BB23" s="28">
        <v>-59.2</v>
      </c>
      <c r="BC23" s="28">
        <v>-54.9</v>
      </c>
      <c r="BD23" s="28">
        <v>-57.8</v>
      </c>
      <c r="BE23" s="28">
        <v>-55.4</v>
      </c>
      <c r="BF23" s="28">
        <v>-57.9</v>
      </c>
      <c r="BG23" s="28">
        <v>-64.8</v>
      </c>
      <c r="BH23" s="28">
        <v>-65.599999999999994</v>
      </c>
      <c r="BI23" s="30"/>
      <c r="BJ23" s="30"/>
      <c r="BK23" s="21" t="s">
        <v>435</v>
      </c>
    </row>
    <row r="24" spans="1:63" s="16" customFormat="1" ht="17">
      <c r="A24" s="20" t="s">
        <v>317</v>
      </c>
      <c r="B24" s="20" t="s">
        <v>318</v>
      </c>
      <c r="C24" s="21" t="s">
        <v>125</v>
      </c>
      <c r="D24" s="22">
        <f t="shared" si="0"/>
        <v>21857.800000000003</v>
      </c>
      <c r="E24" s="22">
        <f t="shared" si="1"/>
        <v>20931.600000000002</v>
      </c>
      <c r="F24" s="23">
        <f t="shared" si="2"/>
        <v>7.9454805708752581</v>
      </c>
      <c r="G24" s="23">
        <f t="shared" si="3"/>
        <v>1.0516083736842985</v>
      </c>
      <c r="H24" s="23">
        <f t="shared" si="4"/>
        <v>0.86447086368777848</v>
      </c>
      <c r="I24" s="23">
        <f t="shared" si="5"/>
        <v>5.923201994471845</v>
      </c>
      <c r="J24" s="23">
        <f t="shared" si="6"/>
        <v>1.0442488868505035</v>
      </c>
      <c r="K24" s="24">
        <f t="shared" si="7"/>
        <v>5.9171088251218196</v>
      </c>
      <c r="L24" s="25">
        <f t="shared" si="8"/>
        <v>174.58306709265179</v>
      </c>
      <c r="M24" s="26">
        <f t="shared" si="9"/>
        <v>0.13235302311845631</v>
      </c>
      <c r="N24" s="26">
        <f t="shared" si="10"/>
        <v>0.11946530604444952</v>
      </c>
      <c r="O24" s="26">
        <f t="shared" si="11"/>
        <v>9.8898143534008845E-2</v>
      </c>
      <c r="P24" s="26">
        <f t="shared" si="12"/>
        <v>0.21262404787509681</v>
      </c>
      <c r="Q24" s="26">
        <f t="shared" si="13"/>
        <v>0.20218938265979261</v>
      </c>
      <c r="R24" s="28">
        <v>18872.900000000001</v>
      </c>
      <c r="S24" s="28">
        <v>3815.9</v>
      </c>
      <c r="T24" s="28">
        <v>831</v>
      </c>
      <c r="U24" s="28">
        <v>25284.6</v>
      </c>
      <c r="V24" s="28">
        <v>3690.2</v>
      </c>
      <c r="W24" s="28">
        <v>2500.6</v>
      </c>
      <c r="X24" s="28">
        <v>2375.3000000000002</v>
      </c>
      <c r="Y24" s="28">
        <v>-84.1</v>
      </c>
      <c r="Z24" s="28">
        <v>17946.7</v>
      </c>
      <c r="AA24" s="28">
        <v>3694</v>
      </c>
      <c r="AB24" s="29"/>
      <c r="AC24" s="28">
        <v>125.2</v>
      </c>
      <c r="AD24" s="28">
        <v>3694</v>
      </c>
      <c r="AE24" s="29"/>
      <c r="AF24" s="29"/>
      <c r="AG24" s="28">
        <v>3278.3</v>
      </c>
      <c r="AH24" s="28">
        <v>4448.8999999999996</v>
      </c>
      <c r="AI24" s="28">
        <v>4935.2</v>
      </c>
      <c r="AJ24" s="28">
        <v>4955.1000000000004</v>
      </c>
      <c r="AK24" s="28">
        <v>5044.2</v>
      </c>
      <c r="AL24" s="28">
        <v>3486.4</v>
      </c>
      <c r="AM24" s="28">
        <v>1476.9</v>
      </c>
      <c r="AN24" s="28">
        <v>1742</v>
      </c>
      <c r="AO24" s="28">
        <v>2579.6</v>
      </c>
      <c r="AP24" s="28">
        <v>21047.200000000001</v>
      </c>
      <c r="AQ24" s="28">
        <v>26961.1</v>
      </c>
      <c r="AR24" s="28">
        <v>28892.9</v>
      </c>
      <c r="AS24" s="28">
        <v>29094.9</v>
      </c>
      <c r="AT24" s="28">
        <v>31788.5</v>
      </c>
      <c r="AU24" s="28">
        <v>23646.3</v>
      </c>
      <c r="AV24" s="28">
        <v>17801.5</v>
      </c>
      <c r="AW24" s="28">
        <v>19952.3</v>
      </c>
      <c r="AX24" s="28">
        <v>24131.4</v>
      </c>
      <c r="AY24" s="28">
        <v>-77</v>
      </c>
      <c r="AZ24" s="28">
        <v>-74</v>
      </c>
      <c r="BA24" s="28">
        <v>-74</v>
      </c>
      <c r="BB24" s="28">
        <v>-77</v>
      </c>
      <c r="BC24" s="28">
        <v>-83</v>
      </c>
      <c r="BD24" s="28">
        <v>-87</v>
      </c>
      <c r="BE24" s="28">
        <v>-116</v>
      </c>
      <c r="BF24" s="28">
        <v>-123</v>
      </c>
      <c r="BG24" s="28">
        <v>-115</v>
      </c>
      <c r="BH24" s="28">
        <v>-117</v>
      </c>
      <c r="BI24" s="30" t="s">
        <v>268</v>
      </c>
      <c r="BJ24" s="30" t="s">
        <v>268</v>
      </c>
      <c r="BK24" s="21" t="s">
        <v>140</v>
      </c>
    </row>
    <row r="25" spans="1:63" s="16" customFormat="1" ht="34">
      <c r="A25" s="20" t="s">
        <v>283</v>
      </c>
      <c r="B25" s="20" t="s">
        <v>284</v>
      </c>
      <c r="C25" s="21" t="s">
        <v>125</v>
      </c>
      <c r="D25" s="22">
        <f t="shared" si="0"/>
        <v>15781.000000000002</v>
      </c>
      <c r="E25" s="22">
        <f t="shared" si="1"/>
        <v>7608.6999999999989</v>
      </c>
      <c r="F25" s="23">
        <f t="shared" si="2"/>
        <v>37.644980370162649</v>
      </c>
      <c r="G25" s="23">
        <f t="shared" si="3"/>
        <v>2.5560654239418117</v>
      </c>
      <c r="H25" s="23">
        <f t="shared" si="4"/>
        <v>0.86684024344692734</v>
      </c>
      <c r="I25" s="23">
        <f t="shared" si="5"/>
        <v>7.0334714979721014</v>
      </c>
      <c r="J25" s="23">
        <f t="shared" si="6"/>
        <v>2.0740731005296573</v>
      </c>
      <c r="K25" s="24">
        <f t="shared" si="7"/>
        <v>53.27819041188387</v>
      </c>
      <c r="L25" s="25">
        <f t="shared" si="8"/>
        <v>402.57653061224494</v>
      </c>
      <c r="M25" s="26">
        <f t="shared" si="9"/>
        <v>6.7899236466802501E-2</v>
      </c>
      <c r="N25" s="26">
        <f t="shared" si="10"/>
        <v>0.18364503791712122</v>
      </c>
      <c r="O25" s="26">
        <f t="shared" si="11"/>
        <v>7.6752795904466847E-2</v>
      </c>
      <c r="P25" s="26">
        <f t="shared" si="12"/>
        <v>0.70743921247548514</v>
      </c>
      <c r="Q25" s="26">
        <f t="shared" si="13"/>
        <v>0.27676882048837176</v>
      </c>
      <c r="R25" s="28">
        <v>13424.2</v>
      </c>
      <c r="S25" s="28">
        <v>3715.4</v>
      </c>
      <c r="T25" s="28">
        <v>1358.6</v>
      </c>
      <c r="U25" s="28">
        <v>18205.2</v>
      </c>
      <c r="V25" s="28">
        <v>2243.6999999999998</v>
      </c>
      <c r="W25" s="28">
        <v>1397.3</v>
      </c>
      <c r="X25" s="28">
        <v>356.6</v>
      </c>
      <c r="Y25" s="28">
        <v>-99.2</v>
      </c>
      <c r="Z25" s="28">
        <v>5251.9</v>
      </c>
      <c r="AA25" s="28">
        <v>296.2</v>
      </c>
      <c r="AB25" s="28">
        <v>366</v>
      </c>
      <c r="AC25" s="28">
        <v>39.200000000000003</v>
      </c>
      <c r="AD25" s="28">
        <v>296.2</v>
      </c>
      <c r="AE25" s="29"/>
      <c r="AF25" s="29"/>
      <c r="AG25" s="28">
        <v>1316.3</v>
      </c>
      <c r="AH25" s="28">
        <v>1492.3</v>
      </c>
      <c r="AI25" s="28">
        <v>1202.2</v>
      </c>
      <c r="AJ25" s="28">
        <v>1204.3</v>
      </c>
      <c r="AK25" s="28">
        <v>1299</v>
      </c>
      <c r="AL25" s="28">
        <v>1043.7</v>
      </c>
      <c r="AM25" s="28">
        <v>1202.3</v>
      </c>
      <c r="AN25" s="28">
        <v>2119.6999999999998</v>
      </c>
      <c r="AO25" s="28">
        <v>2876.1</v>
      </c>
      <c r="AP25" s="28">
        <v>18343.3</v>
      </c>
      <c r="AQ25" s="28">
        <v>21632.9</v>
      </c>
      <c r="AR25" s="28">
        <v>24075.8</v>
      </c>
      <c r="AS25" s="28">
        <v>25966.1</v>
      </c>
      <c r="AT25" s="28">
        <v>23113.8</v>
      </c>
      <c r="AU25" s="28">
        <v>18530.099999999999</v>
      </c>
      <c r="AV25" s="28">
        <v>14682.6</v>
      </c>
      <c r="AW25" s="28">
        <v>17831.2</v>
      </c>
      <c r="AX25" s="28">
        <v>19459.7</v>
      </c>
      <c r="AY25" s="32">
        <v>-3.28</v>
      </c>
      <c r="AZ25" s="32">
        <v>-3.41</v>
      </c>
      <c r="BA25" s="32">
        <v>-4.33</v>
      </c>
      <c r="BB25" s="32">
        <v>-5.71</v>
      </c>
      <c r="BC25" s="32">
        <v>-6.84</v>
      </c>
      <c r="BD25" s="32">
        <v>-8.49</v>
      </c>
      <c r="BE25" s="28">
        <v>-14.5</v>
      </c>
      <c r="BF25" s="28">
        <v>-21.9</v>
      </c>
      <c r="BG25" s="28">
        <v>-29.1</v>
      </c>
      <c r="BH25" s="28">
        <v>-34.1</v>
      </c>
      <c r="BI25" s="30"/>
      <c r="BJ25" s="30"/>
      <c r="BK25" s="21" t="s">
        <v>286</v>
      </c>
    </row>
    <row r="26" spans="1:63" s="16" customFormat="1" ht="17">
      <c r="A26" s="20" t="s">
        <v>136</v>
      </c>
      <c r="B26" s="20" t="s">
        <v>137</v>
      </c>
      <c r="C26" s="21" t="s">
        <v>125</v>
      </c>
      <c r="D26" s="22">
        <f t="shared" si="0"/>
        <v>17013.5</v>
      </c>
      <c r="E26" s="22">
        <f t="shared" si="1"/>
        <v>19187.100000000002</v>
      </c>
      <c r="F26" s="23">
        <f t="shared" si="2"/>
        <v>19.407962016070123</v>
      </c>
      <c r="G26" s="23">
        <f t="shared" si="3"/>
        <v>0.83020607121096124</v>
      </c>
      <c r="H26" s="23">
        <f t="shared" si="4"/>
        <v>1.1324968381814551</v>
      </c>
      <c r="I26" s="23">
        <f t="shared" si="5"/>
        <v>5.3562208789824961</v>
      </c>
      <c r="J26" s="23">
        <f t="shared" si="6"/>
        <v>0.88671555367929489</v>
      </c>
      <c r="K26" s="24">
        <f t="shared" si="7"/>
        <v>4.1224860673612795</v>
      </c>
      <c r="L26" s="25">
        <f t="shared" si="8"/>
        <v>96.39376770538243</v>
      </c>
      <c r="M26" s="26">
        <f t="shared" si="9"/>
        <v>4.2776571312512696E-2</v>
      </c>
      <c r="N26" s="26">
        <f t="shared" si="10"/>
        <v>-1.8085067571441229E-3</v>
      </c>
      <c r="O26" s="26">
        <f t="shared" si="11"/>
        <v>-2.3097916527990417E-3</v>
      </c>
      <c r="P26" s="26">
        <f t="shared" si="12"/>
        <v>0.52461449528957771</v>
      </c>
      <c r="Q26" s="26">
        <f t="shared" si="13"/>
        <v>0.63190876757184</v>
      </c>
      <c r="R26" s="28">
        <v>10627.8</v>
      </c>
      <c r="S26" s="28">
        <v>6715.8</v>
      </c>
      <c r="T26" s="28">
        <v>330.1</v>
      </c>
      <c r="U26" s="28">
        <v>15023</v>
      </c>
      <c r="V26" s="28">
        <v>3176.4</v>
      </c>
      <c r="W26" s="28">
        <v>-34.700000000000003</v>
      </c>
      <c r="X26" s="28">
        <v>547.6</v>
      </c>
      <c r="Y26" s="28">
        <v>-358</v>
      </c>
      <c r="Z26" s="28">
        <v>12801.4</v>
      </c>
      <c r="AA26" s="28">
        <v>4127</v>
      </c>
      <c r="AB26" s="28">
        <v>1139</v>
      </c>
      <c r="AC26" s="28">
        <v>176.5</v>
      </c>
      <c r="AD26" s="28">
        <v>4127</v>
      </c>
      <c r="AE26" s="29"/>
      <c r="AF26" s="28">
        <v>26.2</v>
      </c>
      <c r="AG26" s="28">
        <v>2984</v>
      </c>
      <c r="AH26" s="28">
        <v>3377</v>
      </c>
      <c r="AI26" s="28">
        <v>3908.5</v>
      </c>
      <c r="AJ26" s="28">
        <v>3827</v>
      </c>
      <c r="AK26" s="28">
        <v>3730.1</v>
      </c>
      <c r="AL26" s="28">
        <v>1908</v>
      </c>
      <c r="AM26" s="28">
        <v>323.8</v>
      </c>
      <c r="AN26" s="28">
        <v>2207.4</v>
      </c>
      <c r="AO26" s="28">
        <v>1518.6</v>
      </c>
      <c r="AP26" s="28">
        <v>11896.4</v>
      </c>
      <c r="AQ26" s="28">
        <v>14179.8</v>
      </c>
      <c r="AR26" s="28">
        <v>17712.2</v>
      </c>
      <c r="AS26" s="28">
        <v>17141.2</v>
      </c>
      <c r="AT26" s="28">
        <v>18025.3</v>
      </c>
      <c r="AU26" s="28">
        <v>10733.1</v>
      </c>
      <c r="AV26" s="28">
        <v>8080.6</v>
      </c>
      <c r="AW26" s="28">
        <v>12231.5</v>
      </c>
      <c r="AX26" s="28">
        <v>16538</v>
      </c>
      <c r="AY26" s="29"/>
      <c r="AZ26" s="29"/>
      <c r="BA26" s="29"/>
      <c r="BB26" s="29"/>
      <c r="BC26" s="29"/>
      <c r="BD26" s="29"/>
      <c r="BE26" s="29"/>
      <c r="BF26" s="29"/>
      <c r="BG26" s="28">
        <v>-115</v>
      </c>
      <c r="BH26" s="28">
        <v>-120</v>
      </c>
      <c r="BI26" s="30" t="s">
        <v>139</v>
      </c>
      <c r="BJ26" s="30" t="s">
        <v>139</v>
      </c>
      <c r="BK26" s="21" t="s">
        <v>140</v>
      </c>
    </row>
    <row r="27" spans="1:63" s="16" customFormat="1" ht="34">
      <c r="A27" s="20" t="s">
        <v>449</v>
      </c>
      <c r="B27" s="20" t="s">
        <v>450</v>
      </c>
      <c r="C27" s="21" t="s">
        <v>125</v>
      </c>
      <c r="D27" s="22">
        <f t="shared" si="0"/>
        <v>13598.3</v>
      </c>
      <c r="E27" s="22">
        <f t="shared" si="1"/>
        <v>13294.1</v>
      </c>
      <c r="F27" s="23">
        <f t="shared" si="2"/>
        <v>11.199858673890001</v>
      </c>
      <c r="G27" s="23">
        <f t="shared" si="3"/>
        <v>1.0330451029807941</v>
      </c>
      <c r="H27" s="23">
        <f t="shared" si="4"/>
        <v>1.3145693763715283</v>
      </c>
      <c r="I27" s="23">
        <f t="shared" si="5"/>
        <v>20.853090016868578</v>
      </c>
      <c r="J27" s="23">
        <f t="shared" si="6"/>
        <v>1.0228823312597317</v>
      </c>
      <c r="K27" s="24" t="str">
        <f t="shared" si="7"/>
        <v>NA</v>
      </c>
      <c r="L27" s="25" t="str">
        <f t="shared" si="8"/>
        <v>NA</v>
      </c>
      <c r="M27" s="26">
        <f t="shared" si="9"/>
        <v>9.2237333796819324E-2</v>
      </c>
      <c r="N27" s="26">
        <f t="shared" si="10"/>
        <v>3.3699159777645725E-2</v>
      </c>
      <c r="O27" s="26">
        <f t="shared" si="11"/>
        <v>4.3308875419313053E-2</v>
      </c>
      <c r="P27" s="26">
        <f t="shared" si="12"/>
        <v>0.60339358651255759</v>
      </c>
      <c r="Q27" s="26">
        <f t="shared" si="13"/>
        <v>0.5840921996256494</v>
      </c>
      <c r="R27" s="28">
        <v>9509.7999999999993</v>
      </c>
      <c r="S27" s="28">
        <v>5554.6</v>
      </c>
      <c r="T27" s="28">
        <v>1466.1</v>
      </c>
      <c r="U27" s="28">
        <v>10344.299999999999</v>
      </c>
      <c r="V27" s="28">
        <v>652.1</v>
      </c>
      <c r="W27" s="28">
        <v>448</v>
      </c>
      <c r="X27" s="28">
        <v>849.1</v>
      </c>
      <c r="Y27" s="28">
        <v>-272.10000000000002</v>
      </c>
      <c r="Z27" s="28">
        <v>9205.6</v>
      </c>
      <c r="AA27" s="29"/>
      <c r="AB27" s="29"/>
      <c r="AC27" s="29"/>
      <c r="AD27" s="29"/>
      <c r="AE27" s="29"/>
      <c r="AF27" s="29"/>
      <c r="AG27" s="28">
        <v>915.7</v>
      </c>
      <c r="AH27" s="28">
        <v>1023</v>
      </c>
      <c r="AI27" s="28">
        <v>1819.6</v>
      </c>
      <c r="AJ27" s="28">
        <v>2114.6999999999998</v>
      </c>
      <c r="AK27" s="28">
        <v>1550.8</v>
      </c>
      <c r="AL27" s="28">
        <v>1289.2</v>
      </c>
      <c r="AM27" s="28">
        <v>1009.2</v>
      </c>
      <c r="AN27" s="28">
        <v>555.4</v>
      </c>
      <c r="AO27" s="28">
        <v>882.4</v>
      </c>
      <c r="AP27" s="28">
        <v>6487.8</v>
      </c>
      <c r="AQ27" s="28">
        <v>7227</v>
      </c>
      <c r="AR27" s="28">
        <v>11098.1</v>
      </c>
      <c r="AS27" s="28">
        <v>13240.2</v>
      </c>
      <c r="AT27" s="28">
        <v>13500.3</v>
      </c>
      <c r="AU27" s="28">
        <v>11659.4</v>
      </c>
      <c r="AV27" s="28">
        <v>8224.5</v>
      </c>
      <c r="AW27" s="28">
        <v>8613.7999999999993</v>
      </c>
      <c r="AX27" s="28">
        <v>10813.6</v>
      </c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30" t="s">
        <v>139</v>
      </c>
      <c r="BJ27" s="30" t="s">
        <v>139</v>
      </c>
      <c r="BK27" s="21" t="s">
        <v>108</v>
      </c>
    </row>
    <row r="28" spans="1:63" s="16" customFormat="1" ht="34">
      <c r="A28" s="20" t="s">
        <v>536</v>
      </c>
      <c r="B28" s="20" t="s">
        <v>537</v>
      </c>
      <c r="C28" s="21" t="s">
        <v>125</v>
      </c>
      <c r="D28" s="22">
        <f t="shared" si="0"/>
        <v>7479.7999999999993</v>
      </c>
      <c r="E28" s="22">
        <f t="shared" si="1"/>
        <v>9898</v>
      </c>
      <c r="F28" s="23">
        <f t="shared" si="2"/>
        <v>12.171192052980132</v>
      </c>
      <c r="G28" s="23">
        <f t="shared" si="3"/>
        <v>0.75247707173272183</v>
      </c>
      <c r="H28" s="23">
        <f t="shared" si="4"/>
        <v>0.64953064077737344</v>
      </c>
      <c r="I28" s="23">
        <f t="shared" si="5"/>
        <v>3.9958331107430949</v>
      </c>
      <c r="J28" s="23">
        <f t="shared" si="6"/>
        <v>0.75568801778136985</v>
      </c>
      <c r="K28" s="24" t="str">
        <f t="shared" si="7"/>
        <v>NA</v>
      </c>
      <c r="L28" s="25">
        <f t="shared" si="8"/>
        <v>204.3661202185792</v>
      </c>
      <c r="M28" s="26">
        <f t="shared" si="9"/>
        <v>6.1824434981984928E-2</v>
      </c>
      <c r="N28" s="26">
        <f t="shared" si="10"/>
        <v>9.4756516467973326E-2</v>
      </c>
      <c r="O28" s="26">
        <f t="shared" si="11"/>
        <v>8.14453311565949E-2</v>
      </c>
      <c r="P28" s="26">
        <f t="shared" si="12"/>
        <v>0.10105838519489026</v>
      </c>
      <c r="Q28" s="26">
        <f t="shared" si="13"/>
        <v>0.13430094947901081</v>
      </c>
      <c r="R28" s="28">
        <v>7351.4</v>
      </c>
      <c r="S28" s="28">
        <v>987.3</v>
      </c>
      <c r="T28" s="28">
        <v>858.9</v>
      </c>
      <c r="U28" s="28">
        <v>11515.7</v>
      </c>
      <c r="V28" s="28">
        <v>1871.9</v>
      </c>
      <c r="W28" s="28">
        <v>937.9</v>
      </c>
      <c r="X28" s="28">
        <v>604</v>
      </c>
      <c r="Y28" s="28">
        <v>-14.5</v>
      </c>
      <c r="Z28" s="28">
        <v>9769.6</v>
      </c>
      <c r="AA28" s="29"/>
      <c r="AB28" s="29"/>
      <c r="AC28" s="28">
        <v>36.6</v>
      </c>
      <c r="AD28" s="29"/>
      <c r="AE28" s="29"/>
      <c r="AF28" s="29"/>
      <c r="AG28" s="28">
        <v>1347.2</v>
      </c>
      <c r="AH28" s="28">
        <v>1531.1</v>
      </c>
      <c r="AI28" s="28">
        <v>755.8</v>
      </c>
      <c r="AJ28" s="28">
        <v>2197.4</v>
      </c>
      <c r="AK28" s="28">
        <v>1975.3</v>
      </c>
      <c r="AL28" s="28">
        <v>1845.1</v>
      </c>
      <c r="AM28" s="28">
        <v>1676.7</v>
      </c>
      <c r="AN28" s="28">
        <v>2006.8</v>
      </c>
      <c r="AO28" s="28">
        <v>1909.6</v>
      </c>
      <c r="AP28" s="28">
        <v>5890.3</v>
      </c>
      <c r="AQ28" s="28">
        <v>8039.5</v>
      </c>
      <c r="AR28" s="28">
        <v>7867.8</v>
      </c>
      <c r="AS28" s="28">
        <v>9212.7000000000007</v>
      </c>
      <c r="AT28" s="28">
        <v>10433</v>
      </c>
      <c r="AU28" s="28">
        <v>10190.700000000001</v>
      </c>
      <c r="AV28" s="28">
        <v>8438.7000000000007</v>
      </c>
      <c r="AW28" s="28">
        <v>9352.5</v>
      </c>
      <c r="AX28" s="28">
        <v>10119</v>
      </c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30" t="s">
        <v>157</v>
      </c>
      <c r="BJ28" s="30" t="s">
        <v>157</v>
      </c>
      <c r="BK28" s="21" t="s">
        <v>539</v>
      </c>
    </row>
    <row r="29" spans="1:63" s="16" customFormat="1" ht="17">
      <c r="A29" s="20" t="s">
        <v>310</v>
      </c>
      <c r="B29" s="20" t="s">
        <v>311</v>
      </c>
      <c r="C29" s="21" t="s">
        <v>125</v>
      </c>
      <c r="D29" s="22">
        <f t="shared" si="0"/>
        <v>9785.2999999999993</v>
      </c>
      <c r="E29" s="22">
        <f t="shared" si="1"/>
        <v>16494.499999999996</v>
      </c>
      <c r="F29" s="23">
        <f t="shared" si="2"/>
        <v>7.8246709792549636</v>
      </c>
      <c r="G29" s="23">
        <f t="shared" si="3"/>
        <v>0.51116227558871541</v>
      </c>
      <c r="H29" s="23">
        <f t="shared" si="4"/>
        <v>0.64186946539849121</v>
      </c>
      <c r="I29" s="23">
        <f t="shared" si="5"/>
        <v>3.6429395778265885</v>
      </c>
      <c r="J29" s="23">
        <f t="shared" si="6"/>
        <v>0.59324623359301598</v>
      </c>
      <c r="K29" s="24">
        <f t="shared" si="7"/>
        <v>10.499248927038625</v>
      </c>
      <c r="L29" s="25">
        <f t="shared" si="8"/>
        <v>89.608974358974351</v>
      </c>
      <c r="M29" s="26">
        <f t="shared" si="9"/>
        <v>6.5326999300536259E-2</v>
      </c>
      <c r="N29" s="26">
        <f t="shared" si="10"/>
        <v>4.2771833035254184E-2</v>
      </c>
      <c r="O29" s="26">
        <f t="shared" si="11"/>
        <v>4.6277468022302391E-2</v>
      </c>
      <c r="P29" s="26">
        <f t="shared" si="12"/>
        <v>0.33180082769876429</v>
      </c>
      <c r="Q29" s="26">
        <f t="shared" si="13"/>
        <v>0.64911055362335357</v>
      </c>
      <c r="R29" s="28">
        <v>7015.6</v>
      </c>
      <c r="S29" s="28">
        <v>4553.8999999999996</v>
      </c>
      <c r="T29" s="28">
        <v>1784.2</v>
      </c>
      <c r="U29" s="28">
        <v>15245</v>
      </c>
      <c r="V29" s="28">
        <v>2686.1</v>
      </c>
      <c r="W29" s="28">
        <v>705.5</v>
      </c>
      <c r="X29" s="28">
        <v>896.6</v>
      </c>
      <c r="Y29" s="28">
        <v>-181.3</v>
      </c>
      <c r="Z29" s="28">
        <v>13724.8</v>
      </c>
      <c r="AA29" s="28">
        <v>932</v>
      </c>
      <c r="AB29" s="28">
        <v>726</v>
      </c>
      <c r="AC29" s="28">
        <v>109.2</v>
      </c>
      <c r="AD29" s="28">
        <v>1054.9000000000001</v>
      </c>
      <c r="AE29" s="29"/>
      <c r="AF29" s="29"/>
      <c r="AG29" s="28">
        <v>3580.6</v>
      </c>
      <c r="AH29" s="28">
        <v>5339.8</v>
      </c>
      <c r="AI29" s="28">
        <v>5305.4</v>
      </c>
      <c r="AJ29" s="28">
        <v>5825.5</v>
      </c>
      <c r="AK29" s="28">
        <v>5589.8</v>
      </c>
      <c r="AL29" s="28">
        <v>2727</v>
      </c>
      <c r="AM29" s="28">
        <v>1670.1</v>
      </c>
      <c r="AN29" s="28">
        <v>2573.8000000000002</v>
      </c>
      <c r="AO29" s="28">
        <v>3444.8</v>
      </c>
      <c r="AP29" s="28">
        <v>15915.7</v>
      </c>
      <c r="AQ29" s="28">
        <v>19906.599999999999</v>
      </c>
      <c r="AR29" s="28">
        <v>22573.9</v>
      </c>
      <c r="AS29" s="28">
        <v>22333.9</v>
      </c>
      <c r="AT29" s="28">
        <v>21747.3</v>
      </c>
      <c r="AU29" s="28">
        <v>13622.1</v>
      </c>
      <c r="AV29" s="28">
        <v>9887</v>
      </c>
      <c r="AW29" s="28">
        <v>13526</v>
      </c>
      <c r="AX29" s="28">
        <v>17558.400000000001</v>
      </c>
      <c r="AY29" s="28">
        <v>-66</v>
      </c>
      <c r="AZ29" s="28">
        <v>-66</v>
      </c>
      <c r="BA29" s="28">
        <v>-67</v>
      </c>
      <c r="BB29" s="28">
        <v>-65</v>
      </c>
      <c r="BC29" s="28">
        <v>-69</v>
      </c>
      <c r="BD29" s="29"/>
      <c r="BE29" s="29"/>
      <c r="BF29" s="29"/>
      <c r="BG29" s="29"/>
      <c r="BH29" s="28">
        <v>-70</v>
      </c>
      <c r="BI29" s="30" t="s">
        <v>139</v>
      </c>
      <c r="BJ29" s="30" t="s">
        <v>139</v>
      </c>
      <c r="BK29" s="21" t="s">
        <v>140</v>
      </c>
    </row>
    <row r="30" spans="1:63" s="16" customFormat="1" ht="51">
      <c r="A30" s="20" t="s">
        <v>369</v>
      </c>
      <c r="B30" s="20" t="s">
        <v>370</v>
      </c>
      <c r="C30" s="21" t="s">
        <v>125</v>
      </c>
      <c r="D30" s="22">
        <f t="shared" si="0"/>
        <v>7745.0000000000009</v>
      </c>
      <c r="E30" s="22">
        <f t="shared" si="1"/>
        <v>8583.5</v>
      </c>
      <c r="F30" s="23">
        <f t="shared" si="2"/>
        <v>6.0513635925604703</v>
      </c>
      <c r="G30" s="23">
        <f t="shared" si="3"/>
        <v>0.88220005619556052</v>
      </c>
      <c r="H30" s="23">
        <f t="shared" si="4"/>
        <v>0.41337090765470058</v>
      </c>
      <c r="I30" s="23">
        <f t="shared" si="5"/>
        <v>3.2203742203742207</v>
      </c>
      <c r="J30" s="23">
        <f t="shared" si="6"/>
        <v>0.90231257645482621</v>
      </c>
      <c r="K30" s="24" t="str">
        <f t="shared" si="7"/>
        <v>NA</v>
      </c>
      <c r="L30" s="25">
        <f t="shared" si="8"/>
        <v>207.64075067024132</v>
      </c>
      <c r="M30" s="26">
        <f t="shared" si="9"/>
        <v>0.14578533295869628</v>
      </c>
      <c r="N30" s="26">
        <f t="shared" si="10"/>
        <v>0.12899167006465895</v>
      </c>
      <c r="O30" s="26">
        <f t="shared" si="11"/>
        <v>5.9094159968403413E-2</v>
      </c>
      <c r="P30" s="26">
        <f t="shared" si="12"/>
        <v>0.3511098623208766</v>
      </c>
      <c r="Q30" s="26">
        <f t="shared" si="13"/>
        <v>0.39799347081774022</v>
      </c>
      <c r="R30" s="28">
        <v>6279.5</v>
      </c>
      <c r="S30" s="28">
        <v>2499.1999999999998</v>
      </c>
      <c r="T30" s="28">
        <v>1033.7</v>
      </c>
      <c r="U30" s="28">
        <v>18736.2</v>
      </c>
      <c r="V30" s="28">
        <v>2405</v>
      </c>
      <c r="W30" s="28">
        <v>1107.2</v>
      </c>
      <c r="X30" s="28">
        <v>1037.7</v>
      </c>
      <c r="Y30" s="28">
        <v>-77</v>
      </c>
      <c r="Z30" s="28">
        <v>7118</v>
      </c>
      <c r="AA30" s="29"/>
      <c r="AB30" s="29"/>
      <c r="AC30" s="28">
        <v>37.299999999999997</v>
      </c>
      <c r="AD30" s="29"/>
      <c r="AE30" s="29"/>
      <c r="AF30" s="29"/>
      <c r="AG30" s="28">
        <v>1548</v>
      </c>
      <c r="AH30" s="28">
        <v>3717.1</v>
      </c>
      <c r="AI30" s="28">
        <v>2392.4</v>
      </c>
      <c r="AJ30" s="28">
        <v>2404.1</v>
      </c>
      <c r="AK30" s="28">
        <v>1937.6</v>
      </c>
      <c r="AL30" s="28">
        <v>1834</v>
      </c>
      <c r="AM30" s="28">
        <v>1888.1</v>
      </c>
      <c r="AN30" s="28">
        <v>2450.6999999999998</v>
      </c>
      <c r="AO30" s="28">
        <v>2245.1</v>
      </c>
      <c r="AP30" s="28">
        <v>16609.400000000001</v>
      </c>
      <c r="AQ30" s="28">
        <v>26463.9</v>
      </c>
      <c r="AR30" s="28">
        <v>24496.799999999999</v>
      </c>
      <c r="AS30" s="28">
        <v>24086.3</v>
      </c>
      <c r="AT30" s="28">
        <v>22732.3</v>
      </c>
      <c r="AU30" s="28">
        <v>16117.8</v>
      </c>
      <c r="AV30" s="28">
        <v>12809.1</v>
      </c>
      <c r="AW30" s="28">
        <v>14427.9</v>
      </c>
      <c r="AX30" s="28">
        <v>15956.1</v>
      </c>
      <c r="AY30" s="28">
        <v>-19.100000000000001</v>
      </c>
      <c r="AZ30" s="29"/>
      <c r="BA30" s="29"/>
      <c r="BB30" s="29"/>
      <c r="BC30" s="29"/>
      <c r="BD30" s="29"/>
      <c r="BE30" s="29"/>
      <c r="BF30" s="29"/>
      <c r="BG30" s="29"/>
      <c r="BH30" s="29"/>
      <c r="BI30" s="30" t="s">
        <v>232</v>
      </c>
      <c r="BJ30" s="30" t="s">
        <v>232</v>
      </c>
      <c r="BK30" s="21" t="s">
        <v>372</v>
      </c>
    </row>
    <row r="31" spans="1:63" s="16" customFormat="1" ht="17">
      <c r="A31" s="20" t="s">
        <v>436</v>
      </c>
      <c r="B31" s="20" t="s">
        <v>437</v>
      </c>
      <c r="C31" s="21" t="s">
        <v>125</v>
      </c>
      <c r="D31" s="22">
        <f t="shared" si="0"/>
        <v>4276.7999999999993</v>
      </c>
      <c r="E31" s="22">
        <f t="shared" si="1"/>
        <v>6403.1</v>
      </c>
      <c r="F31" s="23">
        <f t="shared" si="2"/>
        <v>5.8334898278560248</v>
      </c>
      <c r="G31" s="23">
        <f t="shared" si="3"/>
        <v>0.72449045700143822</v>
      </c>
      <c r="H31" s="23">
        <f t="shared" si="4"/>
        <v>0.76979012923431356</v>
      </c>
      <c r="I31" s="23">
        <f t="shared" si="5"/>
        <v>2.4344262295081962</v>
      </c>
      <c r="J31" s="23">
        <f t="shared" si="6"/>
        <v>0.66792647311458497</v>
      </c>
      <c r="K31" s="24">
        <f t="shared" si="7"/>
        <v>13.183723797780516</v>
      </c>
      <c r="L31" s="25">
        <f t="shared" si="8"/>
        <v>73.35849056603773</v>
      </c>
      <c r="M31" s="26">
        <f t="shared" si="9"/>
        <v>0.12419503219871206</v>
      </c>
      <c r="N31" s="26">
        <f t="shared" si="10"/>
        <v>0.16610704190157891</v>
      </c>
      <c r="O31" s="26">
        <f t="shared" si="11"/>
        <v>0.19143957665862699</v>
      </c>
      <c r="P31" s="26">
        <f t="shared" si="12"/>
        <v>2.290837943947031E-2</v>
      </c>
      <c r="Q31" s="26">
        <f t="shared" si="13"/>
        <v>3.1619987838466222E-2</v>
      </c>
      <c r="R31" s="28">
        <v>5591.4</v>
      </c>
      <c r="S31" s="28">
        <v>176.8</v>
      </c>
      <c r="T31" s="28">
        <v>1491.4</v>
      </c>
      <c r="U31" s="28">
        <v>5555.8</v>
      </c>
      <c r="V31" s="28">
        <v>1756.8</v>
      </c>
      <c r="W31" s="28">
        <v>1063.5999999999999</v>
      </c>
      <c r="X31" s="28">
        <v>958.5</v>
      </c>
      <c r="Y31" s="28">
        <v>-70.900000000000006</v>
      </c>
      <c r="Z31" s="28">
        <v>7717.7</v>
      </c>
      <c r="AA31" s="28">
        <v>324.39999999999998</v>
      </c>
      <c r="AB31" s="28">
        <v>278</v>
      </c>
      <c r="AC31" s="28">
        <v>58.3</v>
      </c>
      <c r="AD31" s="29"/>
      <c r="AE31" s="29"/>
      <c r="AF31" s="29"/>
      <c r="AG31" s="28">
        <v>1628.7</v>
      </c>
      <c r="AH31" s="28">
        <v>2233.3000000000002</v>
      </c>
      <c r="AI31" s="28">
        <v>2159.1999999999998</v>
      </c>
      <c r="AJ31" s="28">
        <v>2913.3</v>
      </c>
      <c r="AK31" s="28">
        <v>2377.1999999999998</v>
      </c>
      <c r="AL31" s="28">
        <v>1613.8</v>
      </c>
      <c r="AM31" s="28">
        <v>1515.8</v>
      </c>
      <c r="AN31" s="28">
        <v>1460.6</v>
      </c>
      <c r="AO31" s="28">
        <v>1864.7</v>
      </c>
      <c r="AP31" s="28">
        <v>5288.3</v>
      </c>
      <c r="AQ31" s="28">
        <v>6693.8</v>
      </c>
      <c r="AR31" s="28">
        <v>7238.4</v>
      </c>
      <c r="AS31" s="28">
        <v>7649.6</v>
      </c>
      <c r="AT31" s="28">
        <v>6362.2</v>
      </c>
      <c r="AU31" s="28">
        <v>4792</v>
      </c>
      <c r="AV31" s="28">
        <v>4159.8</v>
      </c>
      <c r="AW31" s="28">
        <v>4649.5</v>
      </c>
      <c r="AX31" s="28">
        <v>4929.3</v>
      </c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30"/>
      <c r="BJ31" s="30"/>
      <c r="BK31" s="21" t="s">
        <v>439</v>
      </c>
    </row>
    <row r="32" spans="1:63" s="16" customFormat="1" ht="34">
      <c r="A32" s="20" t="s">
        <v>735</v>
      </c>
      <c r="B32" s="20" t="s">
        <v>736</v>
      </c>
      <c r="C32" s="21" t="s">
        <v>125</v>
      </c>
      <c r="D32" s="22">
        <f t="shared" si="0"/>
        <v>12201.2</v>
      </c>
      <c r="E32" s="22">
        <f t="shared" si="1"/>
        <v>16851.5</v>
      </c>
      <c r="F32" s="23">
        <f t="shared" si="2"/>
        <v>10.514298000430014</v>
      </c>
      <c r="G32" s="23">
        <f t="shared" si="3"/>
        <v>0.51257271631465851</v>
      </c>
      <c r="H32" s="23">
        <f t="shared" si="4"/>
        <v>0.9250341167551176</v>
      </c>
      <c r="I32" s="23">
        <f t="shared" si="5"/>
        <v>3.4445260007904697</v>
      </c>
      <c r="J32" s="23">
        <f t="shared" si="6"/>
        <v>0.72404237011542005</v>
      </c>
      <c r="K32" s="24">
        <f t="shared" si="7"/>
        <v>20.96426116838488</v>
      </c>
      <c r="L32" s="25">
        <f t="shared" si="8"/>
        <v>68.163128491620114</v>
      </c>
      <c r="M32" s="26">
        <f t="shared" si="9"/>
        <v>4.875006551019339E-2</v>
      </c>
      <c r="N32" s="26">
        <f t="shared" si="10"/>
        <v>5.5751713497314781E-2</v>
      </c>
      <c r="O32" s="26">
        <f t="shared" si="11"/>
        <v>7.1228203184230482E-2</v>
      </c>
      <c r="P32" s="26">
        <f t="shared" si="12"/>
        <v>0.93284419055605039</v>
      </c>
      <c r="Q32" s="26">
        <f t="shared" si="13"/>
        <v>1.8199255654165474</v>
      </c>
      <c r="R32" s="28">
        <v>4890.2</v>
      </c>
      <c r="S32" s="28">
        <v>8899.7999999999993</v>
      </c>
      <c r="T32" s="28">
        <v>1588.8</v>
      </c>
      <c r="U32" s="28">
        <v>13190</v>
      </c>
      <c r="V32" s="28">
        <v>3542.2</v>
      </c>
      <c r="W32" s="28">
        <v>939.5</v>
      </c>
      <c r="X32" s="28">
        <v>465.1</v>
      </c>
      <c r="Y32" s="28">
        <v>-859.2</v>
      </c>
      <c r="Z32" s="28">
        <v>9540.5</v>
      </c>
      <c r="AA32" s="28">
        <v>582</v>
      </c>
      <c r="AB32" s="29"/>
      <c r="AC32" s="28">
        <v>179</v>
      </c>
      <c r="AD32" s="28">
        <v>582</v>
      </c>
      <c r="AE32" s="29"/>
      <c r="AF32" s="29"/>
      <c r="AG32" s="28">
        <v>3648.2</v>
      </c>
      <c r="AH32" s="28">
        <v>3316.9</v>
      </c>
      <c r="AI32" s="28">
        <v>3324.3</v>
      </c>
      <c r="AJ32" s="28">
        <v>3331.8</v>
      </c>
      <c r="AK32" s="28">
        <v>3807.5</v>
      </c>
      <c r="AL32" s="28">
        <v>4793.2</v>
      </c>
      <c r="AM32" s="28">
        <v>3459.9</v>
      </c>
      <c r="AN32" s="28">
        <v>3650.3</v>
      </c>
      <c r="AO32" s="28">
        <v>2848</v>
      </c>
      <c r="AP32" s="28">
        <v>9930.6</v>
      </c>
      <c r="AQ32" s="28">
        <v>12170.5</v>
      </c>
      <c r="AR32" s="28">
        <v>13567.3</v>
      </c>
      <c r="AS32" s="28">
        <v>14272.6</v>
      </c>
      <c r="AT32" s="28">
        <v>14205.3</v>
      </c>
      <c r="AU32" s="28">
        <v>16624.3</v>
      </c>
      <c r="AV32" s="28">
        <v>12100.4</v>
      </c>
      <c r="AW32" s="28">
        <v>13715.8</v>
      </c>
      <c r="AX32" s="28">
        <v>10508.1</v>
      </c>
      <c r="AY32" s="28">
        <v>-112</v>
      </c>
      <c r="AZ32" s="28">
        <v>-108</v>
      </c>
      <c r="BA32" s="29"/>
      <c r="BB32" s="28">
        <v>-83</v>
      </c>
      <c r="BC32" s="29"/>
      <c r="BD32" s="28">
        <v>-89</v>
      </c>
      <c r="BE32" s="28">
        <v>-91</v>
      </c>
      <c r="BF32" s="28">
        <v>-90</v>
      </c>
      <c r="BG32" s="28">
        <v>-83</v>
      </c>
      <c r="BH32" s="28">
        <v>-83</v>
      </c>
      <c r="BI32" s="30" t="s">
        <v>716</v>
      </c>
      <c r="BJ32" s="30" t="s">
        <v>716</v>
      </c>
      <c r="BK32" s="21" t="s">
        <v>152</v>
      </c>
    </row>
    <row r="33" spans="1:63" s="16" customFormat="1" ht="34">
      <c r="A33" s="20" t="s">
        <v>320</v>
      </c>
      <c r="B33" s="20" t="s">
        <v>321</v>
      </c>
      <c r="C33" s="21" t="s">
        <v>125</v>
      </c>
      <c r="D33" s="22">
        <f t="shared" si="0"/>
        <v>4945.8</v>
      </c>
      <c r="E33" s="22">
        <f t="shared" si="1"/>
        <v>2075.5</v>
      </c>
      <c r="F33" s="23">
        <f t="shared" si="2"/>
        <v>39.827820186598807</v>
      </c>
      <c r="G33" s="23">
        <f t="shared" si="3"/>
        <v>2.5724224827435083</v>
      </c>
      <c r="H33" s="23">
        <f t="shared" si="4"/>
        <v>1.4575621831899093</v>
      </c>
      <c r="I33" s="23">
        <f t="shared" si="5"/>
        <v>11.781324440209623</v>
      </c>
      <c r="J33" s="23">
        <f t="shared" si="6"/>
        <v>2.3829438689472418</v>
      </c>
      <c r="K33" s="24" t="str">
        <f t="shared" si="7"/>
        <v>NA</v>
      </c>
      <c r="L33" s="25">
        <f t="shared" si="8"/>
        <v>389.43307086614175</v>
      </c>
      <c r="M33" s="26">
        <f t="shared" si="9"/>
        <v>6.4588583324202919E-2</v>
      </c>
      <c r="N33" s="26">
        <f t="shared" si="10"/>
        <v>8.0125271019031566E-2</v>
      </c>
      <c r="O33" s="26">
        <f t="shared" si="11"/>
        <v>4.9009784274431221E-2</v>
      </c>
      <c r="P33" s="26">
        <f t="shared" si="12"/>
        <v>0.17700230086556371</v>
      </c>
      <c r="Q33" s="26">
        <f t="shared" si="13"/>
        <v>6.8807632514854028E-2</v>
      </c>
      <c r="R33" s="28">
        <v>4695.7</v>
      </c>
      <c r="S33" s="28">
        <v>323.10000000000002</v>
      </c>
      <c r="T33" s="28">
        <v>73</v>
      </c>
      <c r="U33" s="28">
        <v>3393.2</v>
      </c>
      <c r="V33" s="28">
        <v>419.8</v>
      </c>
      <c r="W33" s="28">
        <v>166.3</v>
      </c>
      <c r="X33" s="28">
        <v>117.9</v>
      </c>
      <c r="Y33" s="28">
        <v>-14.4</v>
      </c>
      <c r="Z33" s="28">
        <v>1825.4</v>
      </c>
      <c r="AA33" s="29"/>
      <c r="AB33" s="29"/>
      <c r="AC33" s="28">
        <v>12.7</v>
      </c>
      <c r="AD33" s="29"/>
      <c r="AE33" s="29"/>
      <c r="AF33" s="29"/>
      <c r="AG33" s="28">
        <v>972.1</v>
      </c>
      <c r="AH33" s="28">
        <v>1031.5999999999999</v>
      </c>
      <c r="AI33" s="28">
        <v>718.2</v>
      </c>
      <c r="AJ33" s="28">
        <v>696.1</v>
      </c>
      <c r="AK33" s="28">
        <v>477.4</v>
      </c>
      <c r="AL33" s="28">
        <v>336.8</v>
      </c>
      <c r="AM33" s="28">
        <v>276.39999999999998</v>
      </c>
      <c r="AN33" s="28">
        <v>498.2</v>
      </c>
      <c r="AO33" s="28">
        <v>502.1</v>
      </c>
      <c r="AP33" s="28">
        <v>4707.8</v>
      </c>
      <c r="AQ33" s="28">
        <v>5453.6</v>
      </c>
      <c r="AR33" s="28">
        <v>5213.2</v>
      </c>
      <c r="AS33" s="28">
        <v>5033.6000000000004</v>
      </c>
      <c r="AT33" s="28">
        <v>4299.8999999999996</v>
      </c>
      <c r="AU33" s="28">
        <v>2957</v>
      </c>
      <c r="AV33" s="28">
        <v>2295.6</v>
      </c>
      <c r="AW33" s="28">
        <v>2892.5</v>
      </c>
      <c r="AX33" s="28">
        <v>3408.9</v>
      </c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30"/>
      <c r="BJ33" s="30"/>
      <c r="BK33" s="21" t="s">
        <v>323</v>
      </c>
    </row>
    <row r="34" spans="1:63" s="16" customFormat="1" ht="34">
      <c r="A34" s="20" t="s">
        <v>298</v>
      </c>
      <c r="B34" s="20" t="s">
        <v>299</v>
      </c>
      <c r="C34" s="21" t="s">
        <v>125</v>
      </c>
      <c r="D34" s="22">
        <f t="shared" si="0"/>
        <v>6069.4</v>
      </c>
      <c r="E34" s="22">
        <f t="shared" si="1"/>
        <v>5099.0999999999995</v>
      </c>
      <c r="F34" s="23">
        <f t="shared" si="2"/>
        <v>14.391205802357208</v>
      </c>
      <c r="G34" s="23">
        <f t="shared" si="3"/>
        <v>1.4401651242968607</v>
      </c>
      <c r="H34" s="23">
        <f t="shared" si="4"/>
        <v>3.2268594821627943</v>
      </c>
      <c r="I34" s="23">
        <f t="shared" si="5"/>
        <v>9.5191342534504386</v>
      </c>
      <c r="J34" s="23">
        <f t="shared" si="6"/>
        <v>1.190288482281187</v>
      </c>
      <c r="K34" s="24" t="str">
        <f t="shared" si="7"/>
        <v>NA</v>
      </c>
      <c r="L34" s="25" t="str">
        <f t="shared" si="8"/>
        <v>NA</v>
      </c>
      <c r="M34" s="26">
        <f t="shared" si="9"/>
        <v>0.10007258210851025</v>
      </c>
      <c r="N34" s="26">
        <f t="shared" si="10"/>
        <v>8.9643270381047649E-2</v>
      </c>
      <c r="O34" s="26">
        <f t="shared" si="11"/>
        <v>0.24302195757350203</v>
      </c>
      <c r="P34" s="26">
        <f t="shared" si="12"/>
        <v>1.4933768825984395</v>
      </c>
      <c r="Q34" s="26">
        <f t="shared" si="13"/>
        <v>1.0369483730746212</v>
      </c>
      <c r="R34" s="28">
        <v>3174.7</v>
      </c>
      <c r="S34" s="28">
        <v>3292</v>
      </c>
      <c r="T34" s="28">
        <v>397.3</v>
      </c>
      <c r="U34" s="28">
        <v>1880.9</v>
      </c>
      <c r="V34" s="28">
        <v>637.6</v>
      </c>
      <c r="W34" s="28">
        <v>457.1</v>
      </c>
      <c r="X34" s="28">
        <v>220.6</v>
      </c>
      <c r="Y34" s="28">
        <v>-143.30000000000001</v>
      </c>
      <c r="Z34" s="28">
        <v>2204.4</v>
      </c>
      <c r="AA34" s="29"/>
      <c r="AB34" s="29"/>
      <c r="AC34" s="29"/>
      <c r="AD34" s="29"/>
      <c r="AE34" s="29"/>
      <c r="AF34" s="29"/>
      <c r="AG34" s="28">
        <v>177.5</v>
      </c>
      <c r="AH34" s="28">
        <v>212.8</v>
      </c>
      <c r="AI34" s="28">
        <v>166.2</v>
      </c>
      <c r="AJ34" s="28">
        <v>222.8</v>
      </c>
      <c r="AK34" s="28">
        <v>375.2</v>
      </c>
      <c r="AL34" s="28">
        <v>306.2</v>
      </c>
      <c r="AM34" s="28">
        <v>225</v>
      </c>
      <c r="AN34" s="28">
        <v>318.8</v>
      </c>
      <c r="AO34" s="28">
        <v>725.4</v>
      </c>
      <c r="AP34" s="28">
        <v>572</v>
      </c>
      <c r="AQ34" s="28">
        <v>695.4</v>
      </c>
      <c r="AR34" s="28">
        <v>609.4</v>
      </c>
      <c r="AS34" s="28">
        <v>710.4</v>
      </c>
      <c r="AT34" s="28">
        <v>1035.7</v>
      </c>
      <c r="AU34" s="28">
        <v>866.7</v>
      </c>
      <c r="AV34" s="28">
        <v>584.4</v>
      </c>
      <c r="AW34" s="28">
        <v>898</v>
      </c>
      <c r="AX34" s="28">
        <v>1861.1</v>
      </c>
      <c r="AY34" s="29"/>
      <c r="AZ34" s="29"/>
      <c r="BA34" s="29"/>
      <c r="BB34" s="29"/>
      <c r="BC34" s="29"/>
      <c r="BD34" s="29"/>
      <c r="BE34" s="29"/>
      <c r="BF34" s="29"/>
      <c r="BG34" s="29"/>
      <c r="BH34" s="29"/>
      <c r="BI34" s="30"/>
      <c r="BJ34" s="30"/>
      <c r="BK34" s="21" t="s">
        <v>150</v>
      </c>
    </row>
    <row r="35" spans="1:63" s="16" customFormat="1" ht="34">
      <c r="A35" s="20" t="s">
        <v>563</v>
      </c>
      <c r="B35" s="20" t="s">
        <v>564</v>
      </c>
      <c r="C35" s="21" t="s">
        <v>125</v>
      </c>
      <c r="D35" s="22">
        <f t="shared" si="0"/>
        <v>3941.9</v>
      </c>
      <c r="E35" s="22">
        <f t="shared" si="1"/>
        <v>2251.9</v>
      </c>
      <c r="F35" s="23">
        <f t="shared" si="2"/>
        <v>6.4805194805194812</v>
      </c>
      <c r="G35" s="23">
        <f t="shared" si="3"/>
        <v>2.9768393964206341</v>
      </c>
      <c r="H35" s="23">
        <f t="shared" si="4"/>
        <v>1.3086448442998473</v>
      </c>
      <c r="I35" s="23">
        <f t="shared" si="5"/>
        <v>4.6506606890042477</v>
      </c>
      <c r="J35" s="23">
        <f t="shared" si="6"/>
        <v>1.7504773746613971</v>
      </c>
      <c r="K35" s="24" t="str">
        <f t="shared" si="7"/>
        <v>NA</v>
      </c>
      <c r="L35" s="25" t="str">
        <f t="shared" si="8"/>
        <v>NA</v>
      </c>
      <c r="M35" s="26">
        <f t="shared" si="9"/>
        <v>0.45935197099075914</v>
      </c>
      <c r="N35" s="26">
        <f t="shared" si="10"/>
        <v>0.28042985922998354</v>
      </c>
      <c r="O35" s="26">
        <f t="shared" si="11"/>
        <v>0.20964743376933803</v>
      </c>
      <c r="P35" s="26">
        <f t="shared" si="12"/>
        <v>1.6646391390805941</v>
      </c>
      <c r="Q35" s="26">
        <f t="shared" si="13"/>
        <v>0.55919682502259416</v>
      </c>
      <c r="R35" s="28">
        <v>2544.9</v>
      </c>
      <c r="S35" s="28">
        <v>1423.1</v>
      </c>
      <c r="T35" s="28">
        <v>26.1</v>
      </c>
      <c r="U35" s="28">
        <v>3012.2</v>
      </c>
      <c r="V35" s="28">
        <v>847.6</v>
      </c>
      <c r="W35" s="28">
        <v>631.5</v>
      </c>
      <c r="X35" s="28">
        <v>392.7</v>
      </c>
      <c r="Y35" s="28">
        <v>-137.30000000000001</v>
      </c>
      <c r="Z35" s="28">
        <v>854.9</v>
      </c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8">
        <v>830</v>
      </c>
      <c r="AM35" s="28">
        <v>299.3</v>
      </c>
      <c r="AN35" s="28">
        <v>409.1</v>
      </c>
      <c r="AO35" s="28">
        <v>430.2</v>
      </c>
      <c r="AP35" s="29"/>
      <c r="AQ35" s="29"/>
      <c r="AR35" s="29"/>
      <c r="AS35" s="29"/>
      <c r="AT35" s="29"/>
      <c r="AU35" s="28">
        <v>2875</v>
      </c>
      <c r="AV35" s="28">
        <v>969.7</v>
      </c>
      <c r="AW35" s="28">
        <v>1774.2</v>
      </c>
      <c r="AX35" s="28">
        <v>2907.1</v>
      </c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30" t="s">
        <v>157</v>
      </c>
      <c r="BJ35" s="30" t="s">
        <v>157</v>
      </c>
      <c r="BK35" s="21" t="s">
        <v>341</v>
      </c>
    </row>
    <row r="36" spans="1:63" s="16" customFormat="1" ht="17">
      <c r="A36" s="20" t="s">
        <v>206</v>
      </c>
      <c r="B36" s="20" t="s">
        <v>207</v>
      </c>
      <c r="C36" s="21" t="s">
        <v>125</v>
      </c>
      <c r="D36" s="22">
        <f t="shared" si="0"/>
        <v>1694.1</v>
      </c>
      <c r="E36" s="22">
        <f t="shared" si="1"/>
        <v>2536</v>
      </c>
      <c r="F36" s="23" t="str">
        <f t="shared" si="2"/>
        <v>NA</v>
      </c>
      <c r="G36" s="23">
        <f t="shared" si="3"/>
        <v>0.6743133462282398</v>
      </c>
      <c r="H36" s="23">
        <f t="shared" si="4"/>
        <v>5.6469999999999994</v>
      </c>
      <c r="I36" s="23">
        <f t="shared" si="5"/>
        <v>7.4629955947136564</v>
      </c>
      <c r="J36" s="23">
        <f t="shared" si="6"/>
        <v>0.66802050473186114</v>
      </c>
      <c r="K36" s="24">
        <f t="shared" si="7"/>
        <v>31.37222222222222</v>
      </c>
      <c r="L36" s="25">
        <f t="shared" si="8"/>
        <v>75.968609865470839</v>
      </c>
      <c r="M36" s="26">
        <f t="shared" si="9"/>
        <v>-2.746615087040619E-2</v>
      </c>
      <c r="N36" s="26">
        <f t="shared" si="10"/>
        <v>1.4589905362776025E-2</v>
      </c>
      <c r="O36" s="26">
        <f t="shared" si="11"/>
        <v>0.12333333333333334</v>
      </c>
      <c r="P36" s="26">
        <f t="shared" si="12"/>
        <v>0.16015473887814313</v>
      </c>
      <c r="Q36" s="26">
        <f t="shared" si="13"/>
        <v>0.23750788824508062</v>
      </c>
      <c r="R36" s="28">
        <v>1743.1</v>
      </c>
      <c r="S36" s="28">
        <v>414</v>
      </c>
      <c r="T36" s="28">
        <v>463</v>
      </c>
      <c r="U36" s="28">
        <v>300</v>
      </c>
      <c r="V36" s="28">
        <v>227</v>
      </c>
      <c r="W36" s="28">
        <v>37</v>
      </c>
      <c r="X36" s="28">
        <v>-71</v>
      </c>
      <c r="Y36" s="32">
        <v>-4</v>
      </c>
      <c r="Z36" s="28">
        <v>2585</v>
      </c>
      <c r="AA36" s="28">
        <v>54</v>
      </c>
      <c r="AB36" s="28">
        <v>37</v>
      </c>
      <c r="AC36" s="28">
        <v>22.3</v>
      </c>
      <c r="AD36" s="29"/>
      <c r="AE36" s="29"/>
      <c r="AF36" s="29"/>
      <c r="AG36" s="28">
        <v>128</v>
      </c>
      <c r="AH36" s="28">
        <v>353</v>
      </c>
      <c r="AI36" s="28">
        <v>441</v>
      </c>
      <c r="AJ36" s="28">
        <v>342</v>
      </c>
      <c r="AK36" s="28">
        <v>417</v>
      </c>
      <c r="AL36" s="28">
        <v>282</v>
      </c>
      <c r="AM36" s="28">
        <v>21</v>
      </c>
      <c r="AN36" s="28">
        <v>235</v>
      </c>
      <c r="AO36" s="28">
        <v>319</v>
      </c>
      <c r="AP36" s="28">
        <v>298</v>
      </c>
      <c r="AQ36" s="28">
        <v>452</v>
      </c>
      <c r="AR36" s="28">
        <v>534</v>
      </c>
      <c r="AS36" s="28">
        <v>439</v>
      </c>
      <c r="AT36" s="28">
        <v>501</v>
      </c>
      <c r="AU36" s="28">
        <v>369</v>
      </c>
      <c r="AV36" s="28">
        <v>237</v>
      </c>
      <c r="AW36" s="28">
        <v>270</v>
      </c>
      <c r="AX36" s="28">
        <v>297</v>
      </c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30"/>
      <c r="BJ36" s="30"/>
      <c r="BK36" s="21" t="s">
        <v>209</v>
      </c>
    </row>
    <row r="37" spans="1:63" s="16" customFormat="1" ht="34">
      <c r="A37" s="20" t="s">
        <v>212</v>
      </c>
      <c r="B37" s="20" t="s">
        <v>213</v>
      </c>
      <c r="C37" s="21" t="s">
        <v>125</v>
      </c>
      <c r="D37" s="22">
        <f t="shared" si="0"/>
        <v>7023.7</v>
      </c>
      <c r="E37" s="22">
        <f t="shared" si="1"/>
        <v>6887.7</v>
      </c>
      <c r="F37" s="23">
        <f t="shared" si="2"/>
        <v>8.9571865443425072</v>
      </c>
      <c r="G37" s="23">
        <f t="shared" si="3"/>
        <v>1.1023710952201731</v>
      </c>
      <c r="H37" s="23">
        <f t="shared" si="4"/>
        <v>2.9997864525497562</v>
      </c>
      <c r="I37" s="23">
        <f t="shared" si="5"/>
        <v>11.141656091370558</v>
      </c>
      <c r="J37" s="23">
        <f t="shared" si="6"/>
        <v>1.0197453431479304</v>
      </c>
      <c r="K37" s="24" t="str">
        <f t="shared" si="7"/>
        <v>NA</v>
      </c>
      <c r="L37" s="25" t="str">
        <f t="shared" si="8"/>
        <v>NA</v>
      </c>
      <c r="M37" s="26">
        <f t="shared" si="9"/>
        <v>0.12307113285660519</v>
      </c>
      <c r="N37" s="26">
        <f t="shared" si="10"/>
        <v>5.7334088302336043E-2</v>
      </c>
      <c r="O37" s="26">
        <f t="shared" si="11"/>
        <v>0.16865977620227213</v>
      </c>
      <c r="P37" s="26">
        <f t="shared" si="12"/>
        <v>4.5511479111780204</v>
      </c>
      <c r="Q37" s="26">
        <f t="shared" si="13"/>
        <v>4.1285080232161144</v>
      </c>
      <c r="R37" s="28">
        <v>1464.5</v>
      </c>
      <c r="S37" s="28">
        <v>6046.2</v>
      </c>
      <c r="T37" s="28">
        <v>487</v>
      </c>
      <c r="U37" s="28">
        <v>2341.4</v>
      </c>
      <c r="V37" s="28">
        <v>630.4</v>
      </c>
      <c r="W37" s="28">
        <v>394.9</v>
      </c>
      <c r="X37" s="28">
        <v>163.5</v>
      </c>
      <c r="Y37" s="28">
        <v>-220.1</v>
      </c>
      <c r="Z37" s="28">
        <v>1328.5</v>
      </c>
      <c r="AA37" s="29"/>
      <c r="AB37" s="29"/>
      <c r="AC37" s="29"/>
      <c r="AD37" s="29"/>
      <c r="AE37" s="29"/>
      <c r="AF37" s="29"/>
      <c r="AG37" s="28">
        <v>428.6</v>
      </c>
      <c r="AH37" s="28">
        <v>792.3</v>
      </c>
      <c r="AI37" s="28">
        <v>639.79999999999995</v>
      </c>
      <c r="AJ37" s="28">
        <v>865.8</v>
      </c>
      <c r="AK37" s="28">
        <v>841.5</v>
      </c>
      <c r="AL37" s="28">
        <v>224.7</v>
      </c>
      <c r="AM37" s="28">
        <v>488.1</v>
      </c>
      <c r="AN37" s="28">
        <v>643.29999999999995</v>
      </c>
      <c r="AO37" s="28">
        <v>471.8</v>
      </c>
      <c r="AP37" s="28">
        <v>10158.799999999999</v>
      </c>
      <c r="AQ37" s="28">
        <v>15088.1</v>
      </c>
      <c r="AR37" s="28">
        <v>12873.9</v>
      </c>
      <c r="AS37" s="28">
        <v>8082.6</v>
      </c>
      <c r="AT37" s="28">
        <v>4358.7</v>
      </c>
      <c r="AU37" s="28">
        <v>1909.7</v>
      </c>
      <c r="AV37" s="28">
        <v>1518.9</v>
      </c>
      <c r="AW37" s="28">
        <v>1780.1</v>
      </c>
      <c r="AX37" s="28">
        <v>2058.3000000000002</v>
      </c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30"/>
      <c r="BJ37" s="30"/>
      <c r="BK37" s="21" t="s">
        <v>215</v>
      </c>
    </row>
    <row r="38" spans="1:63" s="16" customFormat="1" ht="34">
      <c r="A38" s="20" t="s">
        <v>385</v>
      </c>
      <c r="B38" s="20" t="s">
        <v>386</v>
      </c>
      <c r="C38" s="21" t="s">
        <v>125</v>
      </c>
      <c r="D38" s="22">
        <f t="shared" si="0"/>
        <v>1836.4</v>
      </c>
      <c r="E38" s="22">
        <f t="shared" si="1"/>
        <v>3147.3999999999996</v>
      </c>
      <c r="F38" s="23">
        <f t="shared" si="2"/>
        <v>6.375460122699387</v>
      </c>
      <c r="G38" s="23">
        <f t="shared" si="3"/>
        <v>0.44217513403114633</v>
      </c>
      <c r="H38" s="23">
        <f t="shared" si="4"/>
        <v>0.6856588134264272</v>
      </c>
      <c r="I38" s="23">
        <f t="shared" si="5"/>
        <v>4.1783845278725824</v>
      </c>
      <c r="J38" s="23">
        <f t="shared" si="6"/>
        <v>0.58346571773527367</v>
      </c>
      <c r="K38" s="24" t="str">
        <f t="shared" si="7"/>
        <v>NA</v>
      </c>
      <c r="L38" s="25" t="str">
        <f t="shared" si="8"/>
        <v>NA</v>
      </c>
      <c r="M38" s="26">
        <f t="shared" si="9"/>
        <v>6.9355799506424995E-2</v>
      </c>
      <c r="N38" s="26">
        <f t="shared" si="10"/>
        <v>7.4601258181356059E-2</v>
      </c>
      <c r="O38" s="26">
        <f t="shared" si="11"/>
        <v>8.766755031176493E-2</v>
      </c>
      <c r="P38" s="26">
        <f t="shared" si="12"/>
        <v>0.38792443196323723</v>
      </c>
      <c r="Q38" s="26">
        <f t="shared" si="13"/>
        <v>0.87730946882217087</v>
      </c>
      <c r="R38" s="28">
        <v>1039.2</v>
      </c>
      <c r="S38" s="28">
        <v>911.7</v>
      </c>
      <c r="T38" s="28">
        <v>114.5</v>
      </c>
      <c r="U38" s="28">
        <v>2678.3</v>
      </c>
      <c r="V38" s="28">
        <v>439.5</v>
      </c>
      <c r="W38" s="28">
        <v>234.8</v>
      </c>
      <c r="X38" s="28">
        <v>163</v>
      </c>
      <c r="Y38" s="28">
        <v>-16.7</v>
      </c>
      <c r="Z38" s="28">
        <v>2350.1999999999998</v>
      </c>
      <c r="AA38" s="29"/>
      <c r="AB38" s="29"/>
      <c r="AC38" s="29"/>
      <c r="AD38" s="29"/>
      <c r="AE38" s="29"/>
      <c r="AF38" s="29"/>
      <c r="AG38" s="28">
        <v>191.6</v>
      </c>
      <c r="AH38" s="28">
        <v>678.2</v>
      </c>
      <c r="AI38" s="28">
        <v>672.8</v>
      </c>
      <c r="AJ38" s="28">
        <v>781.2</v>
      </c>
      <c r="AK38" s="28">
        <v>851.6</v>
      </c>
      <c r="AL38" s="28">
        <v>473.9</v>
      </c>
      <c r="AM38" s="28">
        <v>344</v>
      </c>
      <c r="AN38" s="28">
        <v>437.3</v>
      </c>
      <c r="AO38" s="28">
        <v>476.4</v>
      </c>
      <c r="AP38" s="28">
        <v>1560.3</v>
      </c>
      <c r="AQ38" s="28">
        <v>2655.8</v>
      </c>
      <c r="AR38" s="28">
        <v>2267</v>
      </c>
      <c r="AS38" s="28">
        <v>2810.7</v>
      </c>
      <c r="AT38" s="28">
        <v>3176.2</v>
      </c>
      <c r="AU38" s="28">
        <v>2214.5</v>
      </c>
      <c r="AV38" s="28">
        <v>1702</v>
      </c>
      <c r="AW38" s="28">
        <v>2060.4</v>
      </c>
      <c r="AX38" s="28">
        <v>2446.8000000000002</v>
      </c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30"/>
      <c r="BJ38" s="30"/>
      <c r="BK38" s="21" t="s">
        <v>344</v>
      </c>
    </row>
    <row r="39" spans="1:63" s="16" customFormat="1" ht="34">
      <c r="A39" s="20" t="s">
        <v>253</v>
      </c>
      <c r="B39" s="20" t="s">
        <v>254</v>
      </c>
      <c r="C39" s="21" t="s">
        <v>125</v>
      </c>
      <c r="D39" s="22">
        <f t="shared" si="0"/>
        <v>1296.8</v>
      </c>
      <c r="E39" s="22">
        <f t="shared" si="1"/>
        <v>1252.8</v>
      </c>
      <c r="F39" s="23" t="str">
        <f t="shared" si="2"/>
        <v>NA</v>
      </c>
      <c r="G39" s="23">
        <f t="shared" si="3"/>
        <v>1.0550757291275503</v>
      </c>
      <c r="H39" s="23">
        <f t="shared" si="4"/>
        <v>0.20544993662864386</v>
      </c>
      <c r="I39" s="23" t="str">
        <f t="shared" si="5"/>
        <v>NA</v>
      </c>
      <c r="J39" s="23">
        <f t="shared" si="6"/>
        <v>1.0351213282247764</v>
      </c>
      <c r="K39" s="24" t="str">
        <f t="shared" si="7"/>
        <v>NA</v>
      </c>
      <c r="L39" s="25" t="str">
        <f t="shared" si="8"/>
        <v>NA</v>
      </c>
      <c r="M39" s="26">
        <f t="shared" si="9"/>
        <v>-6.0958818375265997E-2</v>
      </c>
      <c r="N39" s="26">
        <f t="shared" si="10"/>
        <v>-5.6513409961685822E-2</v>
      </c>
      <c r="O39" s="26">
        <f t="shared" si="11"/>
        <v>-1.1216730038022813E-2</v>
      </c>
      <c r="P39" s="26">
        <f t="shared" si="12"/>
        <v>0.59419201401927646</v>
      </c>
      <c r="Q39" s="26">
        <f t="shared" si="13"/>
        <v>0.56317475382607662</v>
      </c>
      <c r="R39" s="28">
        <v>842.9</v>
      </c>
      <c r="S39" s="28">
        <v>474.7</v>
      </c>
      <c r="T39" s="28">
        <v>20.8</v>
      </c>
      <c r="U39" s="28">
        <v>6312</v>
      </c>
      <c r="V39" s="32">
        <v>-4.74</v>
      </c>
      <c r="W39" s="28">
        <v>-70.8</v>
      </c>
      <c r="X39" s="28">
        <v>-48.7</v>
      </c>
      <c r="Y39" s="32">
        <v>-9.18</v>
      </c>
      <c r="Z39" s="28">
        <v>798.9</v>
      </c>
      <c r="AA39" s="29"/>
      <c r="AB39" s="29"/>
      <c r="AC39" s="29"/>
      <c r="AD39" s="29"/>
      <c r="AE39" s="29"/>
      <c r="AF39" s="29"/>
      <c r="AG39" s="28">
        <v>12.5</v>
      </c>
      <c r="AH39" s="28">
        <v>318.3</v>
      </c>
      <c r="AI39" s="28">
        <v>-97.8</v>
      </c>
      <c r="AJ39" s="28">
        <v>154</v>
      </c>
      <c r="AK39" s="28">
        <v>50.7</v>
      </c>
      <c r="AL39" s="28">
        <v>-142.9</v>
      </c>
      <c r="AM39" s="28">
        <v>181.4</v>
      </c>
      <c r="AN39" s="28">
        <v>173.4</v>
      </c>
      <c r="AO39" s="28">
        <v>422.7</v>
      </c>
      <c r="AP39" s="28">
        <v>5438.2</v>
      </c>
      <c r="AQ39" s="28">
        <v>6749.6</v>
      </c>
      <c r="AR39" s="28">
        <v>6672.4</v>
      </c>
      <c r="AS39" s="28">
        <v>7665.9</v>
      </c>
      <c r="AT39" s="28">
        <v>7456.2</v>
      </c>
      <c r="AU39" s="28">
        <v>5560.6</v>
      </c>
      <c r="AV39" s="28">
        <v>4464.8</v>
      </c>
      <c r="AW39" s="28">
        <v>4710.1000000000004</v>
      </c>
      <c r="AX39" s="28">
        <v>5729</v>
      </c>
      <c r="AY39" s="29"/>
      <c r="AZ39" s="29"/>
      <c r="BA39" s="29"/>
      <c r="BB39" s="29"/>
      <c r="BC39" s="29"/>
      <c r="BD39" s="29"/>
      <c r="BE39" s="29"/>
      <c r="BF39" s="29"/>
      <c r="BG39" s="29"/>
      <c r="BH39" s="29"/>
      <c r="BI39" s="30"/>
      <c r="BJ39" s="30"/>
      <c r="BK39" s="21" t="s">
        <v>256</v>
      </c>
    </row>
    <row r="40" spans="1:63" s="16" customFormat="1" ht="51">
      <c r="A40" s="20" t="s">
        <v>612</v>
      </c>
      <c r="B40" s="20" t="s">
        <v>613</v>
      </c>
      <c r="C40" s="21" t="s">
        <v>125</v>
      </c>
      <c r="D40" s="22">
        <f t="shared" si="0"/>
        <v>3326.9000000000005</v>
      </c>
      <c r="E40" s="22">
        <f t="shared" si="1"/>
        <v>3133.2000000000003</v>
      </c>
      <c r="F40" s="23">
        <f t="shared" si="2"/>
        <v>114.6141975308642</v>
      </c>
      <c r="G40" s="23">
        <f t="shared" si="3"/>
        <v>1.3528233151183973</v>
      </c>
      <c r="H40" s="23">
        <f t="shared" si="4"/>
        <v>1.9956211385039895</v>
      </c>
      <c r="I40" s="23">
        <f t="shared" si="5"/>
        <v>16.396747166091671</v>
      </c>
      <c r="J40" s="23">
        <f t="shared" si="6"/>
        <v>1.0618217796501979</v>
      </c>
      <c r="K40" s="24" t="str">
        <f t="shared" si="7"/>
        <v>NA</v>
      </c>
      <c r="L40" s="25" t="str">
        <f t="shared" si="8"/>
        <v>NA</v>
      </c>
      <c r="M40" s="26">
        <f t="shared" si="9"/>
        <v>1.180327868852459E-2</v>
      </c>
      <c r="N40" s="26">
        <f t="shared" si="10"/>
        <v>3.7022852036256861E-2</v>
      </c>
      <c r="O40" s="26">
        <f t="shared" si="11"/>
        <v>6.9581908703737039E-2</v>
      </c>
      <c r="P40" s="26">
        <f t="shared" si="12"/>
        <v>5.4296903460837891</v>
      </c>
      <c r="Q40" s="26">
        <f t="shared" si="13"/>
        <v>4.0135990305641576</v>
      </c>
      <c r="R40" s="28">
        <v>742.7</v>
      </c>
      <c r="S40" s="28">
        <v>2980.9</v>
      </c>
      <c r="T40" s="28">
        <v>396.7</v>
      </c>
      <c r="U40" s="28">
        <v>1667.1</v>
      </c>
      <c r="V40" s="28">
        <v>202.9</v>
      </c>
      <c r="W40" s="28">
        <v>116</v>
      </c>
      <c r="X40" s="32">
        <v>6.48</v>
      </c>
      <c r="Y40" s="28">
        <v>-26.9</v>
      </c>
      <c r="Z40" s="28">
        <v>549</v>
      </c>
      <c r="AA40" s="29"/>
      <c r="AB40" s="29"/>
      <c r="AC40" s="29"/>
      <c r="AD40" s="29"/>
      <c r="AE40" s="29"/>
      <c r="AF40" s="29"/>
      <c r="AG40" s="29"/>
      <c r="AH40" s="29"/>
      <c r="AI40" s="29"/>
      <c r="AJ40" s="28">
        <v>76.599999999999994</v>
      </c>
      <c r="AK40" s="28">
        <v>166.2</v>
      </c>
      <c r="AL40" s="28">
        <v>184.4</v>
      </c>
      <c r="AM40" s="28">
        <v>204.7</v>
      </c>
      <c r="AN40" s="28">
        <v>138.1</v>
      </c>
      <c r="AO40" s="28">
        <v>184.6</v>
      </c>
      <c r="AP40" s="29"/>
      <c r="AQ40" s="29"/>
      <c r="AR40" s="29"/>
      <c r="AS40" s="28">
        <v>588.5</v>
      </c>
      <c r="AT40" s="28">
        <v>821</v>
      </c>
      <c r="AU40" s="28">
        <v>1047.8</v>
      </c>
      <c r="AV40" s="28">
        <v>1003.7</v>
      </c>
      <c r="AW40" s="28">
        <v>1373.7</v>
      </c>
      <c r="AX40" s="28">
        <v>1432.8</v>
      </c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30"/>
      <c r="BJ40" s="30"/>
      <c r="BK40" s="21" t="s">
        <v>150</v>
      </c>
    </row>
    <row r="41" spans="1:63" s="16" customFormat="1" ht="34">
      <c r="A41" s="20" t="s">
        <v>147</v>
      </c>
      <c r="B41" s="20" t="s">
        <v>148</v>
      </c>
      <c r="C41" s="21" t="s">
        <v>125</v>
      </c>
      <c r="D41" s="22">
        <f t="shared" si="0"/>
        <v>1242</v>
      </c>
      <c r="E41" s="22">
        <f t="shared" si="1"/>
        <v>1381</v>
      </c>
      <c r="F41" s="23" t="str">
        <f t="shared" si="2"/>
        <v>NA</v>
      </c>
      <c r="G41" s="23">
        <f t="shared" si="3"/>
        <v>0.7585548028487058</v>
      </c>
      <c r="H41" s="23">
        <f t="shared" si="4"/>
        <v>18.565022421524663</v>
      </c>
      <c r="I41" s="23" t="str">
        <f t="shared" si="5"/>
        <v>NA</v>
      </c>
      <c r="J41" s="23">
        <f t="shared" si="6"/>
        <v>0.89934829833454022</v>
      </c>
      <c r="K41" s="24" t="str">
        <f t="shared" si="7"/>
        <v>NA</v>
      </c>
      <c r="L41" s="25" t="str">
        <f t="shared" si="8"/>
        <v>NA</v>
      </c>
      <c r="M41" s="26">
        <f t="shared" si="9"/>
        <v>-0.31248914365120722</v>
      </c>
      <c r="N41" s="26">
        <f t="shared" si="10"/>
        <v>-0.13099203475742216</v>
      </c>
      <c r="O41" s="26">
        <f t="shared" si="11"/>
        <v>-2.7040358744394619</v>
      </c>
      <c r="P41" s="26">
        <f t="shared" si="12"/>
        <v>1.5341323606044814</v>
      </c>
      <c r="Q41" s="26">
        <f t="shared" si="13"/>
        <v>2.0224410350354938</v>
      </c>
      <c r="R41" s="28">
        <v>436.7</v>
      </c>
      <c r="S41" s="28">
        <v>883.2</v>
      </c>
      <c r="T41" s="28">
        <v>77.900000000000006</v>
      </c>
      <c r="U41" s="28">
        <v>66.900000000000006</v>
      </c>
      <c r="V41" s="28">
        <v>-22.2</v>
      </c>
      <c r="W41" s="28">
        <v>-180.9</v>
      </c>
      <c r="X41" s="28">
        <v>-179.9</v>
      </c>
      <c r="Y41" s="28">
        <v>-20.2</v>
      </c>
      <c r="Z41" s="28">
        <v>575.70000000000005</v>
      </c>
      <c r="AA41" s="29"/>
      <c r="AB41" s="29"/>
      <c r="AC41" s="29"/>
      <c r="AD41" s="29"/>
      <c r="AE41" s="29"/>
      <c r="AF41" s="29"/>
      <c r="AG41" s="33">
        <v>0.76200000000000001</v>
      </c>
      <c r="AH41" s="32">
        <v>8.7799999999999994</v>
      </c>
      <c r="AI41" s="32">
        <v>5.72</v>
      </c>
      <c r="AJ41" s="32">
        <v>7.78</v>
      </c>
      <c r="AK41" s="28">
        <v>27.5</v>
      </c>
      <c r="AL41" s="31">
        <v>0</v>
      </c>
      <c r="AM41" s="28">
        <v>75.8</v>
      </c>
      <c r="AN41" s="28">
        <v>230.5</v>
      </c>
      <c r="AO41" s="28">
        <v>223.3</v>
      </c>
      <c r="AP41" s="28">
        <v>49.7</v>
      </c>
      <c r="AQ41" s="28">
        <v>57.2</v>
      </c>
      <c r="AR41" s="28">
        <v>61.3</v>
      </c>
      <c r="AS41" s="28">
        <v>66.099999999999994</v>
      </c>
      <c r="AT41" s="28">
        <v>138.1</v>
      </c>
      <c r="AU41" s="28">
        <v>272.89999999999998</v>
      </c>
      <c r="AV41" s="28">
        <v>425.3</v>
      </c>
      <c r="AW41" s="28">
        <v>941.8</v>
      </c>
      <c r="AX41" s="28">
        <v>836.7</v>
      </c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30"/>
      <c r="BJ41" s="30"/>
      <c r="BK41" s="21" t="s">
        <v>150</v>
      </c>
    </row>
    <row r="42" spans="1:63" s="16" customFormat="1" ht="51">
      <c r="A42" s="20" t="s">
        <v>565</v>
      </c>
      <c r="B42" s="20" t="s">
        <v>566</v>
      </c>
      <c r="C42" s="21" t="s">
        <v>125</v>
      </c>
      <c r="D42" s="22">
        <f t="shared" si="0"/>
        <v>429.7</v>
      </c>
      <c r="E42" s="22">
        <f t="shared" si="1"/>
        <v>311.8</v>
      </c>
      <c r="F42" s="23">
        <f t="shared" si="2"/>
        <v>5.7927107061503422</v>
      </c>
      <c r="G42" s="23">
        <f t="shared" si="3"/>
        <v>1.8643695014662756</v>
      </c>
      <c r="H42" s="23">
        <f t="shared" si="4"/>
        <v>4.2671300893743789</v>
      </c>
      <c r="I42" s="23">
        <f t="shared" si="5"/>
        <v>9.6997742663656883</v>
      </c>
      <c r="J42" s="23">
        <f t="shared" si="6"/>
        <v>1.3781270044900575</v>
      </c>
      <c r="K42" s="24" t="str">
        <f t="shared" si="7"/>
        <v>NA</v>
      </c>
      <c r="L42" s="25" t="str">
        <f t="shared" si="8"/>
        <v>NA</v>
      </c>
      <c r="M42" s="26">
        <f t="shared" si="9"/>
        <v>0.32184750733137829</v>
      </c>
      <c r="N42" s="26">
        <f t="shared" si="10"/>
        <v>0.12187299550994227</v>
      </c>
      <c r="O42" s="26">
        <f t="shared" si="11"/>
        <v>0.37735849056603771</v>
      </c>
      <c r="P42" s="26">
        <f t="shared" si="12"/>
        <v>1.6143695014662756</v>
      </c>
      <c r="Q42" s="26">
        <f t="shared" si="13"/>
        <v>0.86590640975226107</v>
      </c>
      <c r="R42" s="28">
        <v>254.3</v>
      </c>
      <c r="S42" s="28">
        <v>220.2</v>
      </c>
      <c r="T42" s="28">
        <v>44.8</v>
      </c>
      <c r="U42" s="28">
        <v>100.7</v>
      </c>
      <c r="V42" s="28">
        <v>44.3</v>
      </c>
      <c r="W42" s="28">
        <v>38</v>
      </c>
      <c r="X42" s="28">
        <v>43.9</v>
      </c>
      <c r="Y42" s="28">
        <v>-13.7</v>
      </c>
      <c r="Z42" s="28">
        <v>136.4</v>
      </c>
      <c r="AA42" s="29"/>
      <c r="AB42" s="29"/>
      <c r="AC42" s="29"/>
      <c r="AD42" s="29"/>
      <c r="AE42" s="29"/>
      <c r="AF42" s="29"/>
      <c r="AG42" s="28">
        <v>19.3</v>
      </c>
      <c r="AH42" s="28">
        <v>23.5</v>
      </c>
      <c r="AI42" s="28">
        <v>18.3</v>
      </c>
      <c r="AJ42" s="28">
        <v>39.9</v>
      </c>
      <c r="AK42" s="28">
        <v>12.1</v>
      </c>
      <c r="AL42" s="28">
        <v>82.3</v>
      </c>
      <c r="AM42" s="28">
        <v>48.4</v>
      </c>
      <c r="AN42" s="28">
        <v>42.6</v>
      </c>
      <c r="AO42" s="28">
        <v>50.3</v>
      </c>
      <c r="AP42" s="28">
        <v>63.5</v>
      </c>
      <c r="AQ42" s="28">
        <v>86</v>
      </c>
      <c r="AR42" s="28">
        <v>118.6</v>
      </c>
      <c r="AS42" s="28">
        <v>129.4</v>
      </c>
      <c r="AT42" s="28">
        <v>151.69999999999999</v>
      </c>
      <c r="AU42" s="28">
        <v>118.3</v>
      </c>
      <c r="AV42" s="28">
        <v>96.8</v>
      </c>
      <c r="AW42" s="28">
        <v>82.6</v>
      </c>
      <c r="AX42" s="28">
        <v>102.2</v>
      </c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30"/>
      <c r="BJ42" s="30"/>
      <c r="BK42" s="21" t="s">
        <v>341</v>
      </c>
    </row>
    <row r="43" spans="1:63" s="16" customFormat="1" ht="34">
      <c r="A43" s="20" t="s">
        <v>688</v>
      </c>
      <c r="B43" s="20" t="s">
        <v>689</v>
      </c>
      <c r="C43" s="21" t="s">
        <v>125</v>
      </c>
      <c r="D43" s="22">
        <f t="shared" si="0"/>
        <v>132.29999999999998</v>
      </c>
      <c r="E43" s="22">
        <f t="shared" si="1"/>
        <v>72.2</v>
      </c>
      <c r="F43" s="23">
        <f t="shared" si="2"/>
        <v>6.6417910447761193</v>
      </c>
      <c r="G43" s="23">
        <f t="shared" si="3"/>
        <v>1.8188010899182561</v>
      </c>
      <c r="H43" s="23">
        <f t="shared" si="4"/>
        <v>0.17827786012666755</v>
      </c>
      <c r="I43" s="23">
        <f t="shared" si="5"/>
        <v>3.3836317135549865</v>
      </c>
      <c r="J43" s="23">
        <f t="shared" si="6"/>
        <v>1.8324099722991687</v>
      </c>
      <c r="K43" s="24" t="str">
        <f t="shared" si="7"/>
        <v>NA</v>
      </c>
      <c r="L43" s="25" t="str">
        <f t="shared" si="8"/>
        <v>NA</v>
      </c>
      <c r="M43" s="26">
        <f t="shared" si="9"/>
        <v>0.27384196185286103</v>
      </c>
      <c r="N43" s="26">
        <f t="shared" si="10"/>
        <v>0.36565096952908582</v>
      </c>
      <c r="O43" s="26">
        <f t="shared" si="11"/>
        <v>3.5574720388087858E-2</v>
      </c>
      <c r="P43" s="26">
        <f t="shared" si="12"/>
        <v>0.3964577656675749</v>
      </c>
      <c r="Q43" s="26">
        <f t="shared" si="13"/>
        <v>0.21797752808988766</v>
      </c>
      <c r="R43" s="28">
        <v>133.5</v>
      </c>
      <c r="S43" s="28">
        <v>29.1</v>
      </c>
      <c r="T43" s="28">
        <v>30.3</v>
      </c>
      <c r="U43" s="28">
        <v>742.1</v>
      </c>
      <c r="V43" s="28">
        <v>39.1</v>
      </c>
      <c r="W43" s="28">
        <v>26.4</v>
      </c>
      <c r="X43" s="28">
        <v>20.100000000000001</v>
      </c>
      <c r="Y43" s="32">
        <v>-1.81</v>
      </c>
      <c r="Z43" s="28">
        <v>73.400000000000006</v>
      </c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8">
        <v>18.899999999999999</v>
      </c>
      <c r="AN43" s="28">
        <v>26.3</v>
      </c>
      <c r="AO43" s="28">
        <v>39.5</v>
      </c>
      <c r="AP43" s="29"/>
      <c r="AQ43" s="29"/>
      <c r="AR43" s="29"/>
      <c r="AS43" s="29"/>
      <c r="AT43" s="29"/>
      <c r="AU43" s="29"/>
      <c r="AV43" s="28">
        <v>301.5</v>
      </c>
      <c r="AW43" s="28">
        <v>578.1</v>
      </c>
      <c r="AX43" s="28">
        <v>653.79999999999995</v>
      </c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30"/>
      <c r="BJ43" s="30"/>
      <c r="BK43" s="21" t="s">
        <v>691</v>
      </c>
    </row>
    <row r="44" spans="1:63" s="16" customFormat="1" ht="17">
      <c r="A44" s="20" t="s">
        <v>713</v>
      </c>
      <c r="B44" s="20" t="s">
        <v>714</v>
      </c>
      <c r="C44" s="21" t="s">
        <v>125</v>
      </c>
      <c r="D44" s="22">
        <f t="shared" si="0"/>
        <v>772.93100000000004</v>
      </c>
      <c r="E44" s="22">
        <f t="shared" si="1"/>
        <v>2046.1310000000001</v>
      </c>
      <c r="F44" s="23" t="str">
        <f t="shared" si="2"/>
        <v>NA</v>
      </c>
      <c r="G44" s="23">
        <f t="shared" si="3"/>
        <v>8.4621468114170678E-2</v>
      </c>
      <c r="H44" s="23">
        <f t="shared" si="4"/>
        <v>0.97876535393187281</v>
      </c>
      <c r="I44" s="23">
        <f t="shared" si="5"/>
        <v>2.1902266931141967</v>
      </c>
      <c r="J44" s="23">
        <f t="shared" si="6"/>
        <v>0.37775245084503389</v>
      </c>
      <c r="K44" s="24">
        <f t="shared" si="7"/>
        <v>34.200486725663716</v>
      </c>
      <c r="L44" s="25">
        <f t="shared" si="8"/>
        <v>45.200643274853803</v>
      </c>
      <c r="M44" s="26">
        <f t="shared" si="9"/>
        <v>-5.1046085268531161E-2</v>
      </c>
      <c r="N44" s="26">
        <f t="shared" si="10"/>
        <v>4.5891489841070783E-2</v>
      </c>
      <c r="O44" s="26">
        <f t="shared" si="11"/>
        <v>0.11890591363809042</v>
      </c>
      <c r="P44" s="26">
        <f t="shared" si="12"/>
        <v>0.47156517362858574</v>
      </c>
      <c r="Q44" s="26">
        <f t="shared" si="13"/>
        <v>5.5726423109600676</v>
      </c>
      <c r="R44" s="28">
        <v>117.7</v>
      </c>
      <c r="S44" s="28">
        <v>655.9</v>
      </c>
      <c r="T44" s="33">
        <v>0.66900000000000004</v>
      </c>
      <c r="U44" s="28">
        <v>789.7</v>
      </c>
      <c r="V44" s="28">
        <v>352.9</v>
      </c>
      <c r="W44" s="28">
        <v>93.9</v>
      </c>
      <c r="X44" s="28">
        <v>-71</v>
      </c>
      <c r="Y44" s="28">
        <v>-33.9</v>
      </c>
      <c r="Z44" s="28">
        <v>1390.9</v>
      </c>
      <c r="AA44" s="28">
        <v>22.6</v>
      </c>
      <c r="AB44" s="29"/>
      <c r="AC44" s="28">
        <v>17.100000000000001</v>
      </c>
      <c r="AD44" s="28">
        <v>22.6</v>
      </c>
      <c r="AE44" s="29"/>
      <c r="AF44" s="29"/>
      <c r="AG44" s="28">
        <v>646.29999999999995</v>
      </c>
      <c r="AH44" s="28">
        <v>529.6</v>
      </c>
      <c r="AI44" s="28">
        <v>667.1</v>
      </c>
      <c r="AJ44" s="28">
        <v>649.9</v>
      </c>
      <c r="AK44" s="28">
        <v>683.6</v>
      </c>
      <c r="AL44" s="28">
        <v>621</v>
      </c>
      <c r="AM44" s="28">
        <v>241.4</v>
      </c>
      <c r="AN44" s="28">
        <v>294.60000000000002</v>
      </c>
      <c r="AO44" s="28">
        <v>304.7</v>
      </c>
      <c r="AP44" s="28">
        <v>738.3</v>
      </c>
      <c r="AQ44" s="28">
        <v>1017</v>
      </c>
      <c r="AR44" s="28">
        <v>1330.4</v>
      </c>
      <c r="AS44" s="28">
        <v>1312.3</v>
      </c>
      <c r="AT44" s="28">
        <v>1486.3</v>
      </c>
      <c r="AU44" s="28">
        <v>1249.0999999999999</v>
      </c>
      <c r="AV44" s="28">
        <v>659.2</v>
      </c>
      <c r="AW44" s="28">
        <v>674</v>
      </c>
      <c r="AX44" s="28">
        <v>801.8</v>
      </c>
      <c r="AY44" s="32">
        <v>-1.29</v>
      </c>
      <c r="AZ44" s="32">
        <v>-1.52</v>
      </c>
      <c r="BA44" s="32">
        <v>-2.5099999999999998</v>
      </c>
      <c r="BB44" s="32">
        <v>-3.28</v>
      </c>
      <c r="BC44" s="32">
        <v>-3.36</v>
      </c>
      <c r="BD44" s="32">
        <v>-3.84</v>
      </c>
      <c r="BE44" s="32">
        <v>-3.78</v>
      </c>
      <c r="BF44" s="32">
        <v>-2.97</v>
      </c>
      <c r="BG44" s="32">
        <v>-2.72</v>
      </c>
      <c r="BH44" s="32">
        <v>-2.87</v>
      </c>
      <c r="BI44" s="30" t="s">
        <v>716</v>
      </c>
      <c r="BJ44" s="30" t="s">
        <v>716</v>
      </c>
      <c r="BK44" s="21" t="s">
        <v>68</v>
      </c>
    </row>
    <row r="45" spans="1:63" s="16" customFormat="1" ht="34">
      <c r="A45" s="20" t="s">
        <v>325</v>
      </c>
      <c r="B45" s="20" t="s">
        <v>326</v>
      </c>
      <c r="C45" s="21" t="s">
        <v>125</v>
      </c>
      <c r="D45" s="22">
        <f t="shared" si="0"/>
        <v>134.69999999999999</v>
      </c>
      <c r="E45" s="22">
        <f t="shared" si="1"/>
        <v>12.240000000000002</v>
      </c>
      <c r="F45" s="23" t="str">
        <f t="shared" si="2"/>
        <v>NA</v>
      </c>
      <c r="G45" s="23" t="str">
        <f t="shared" si="3"/>
        <v>NA</v>
      </c>
      <c r="H45" s="23" t="str">
        <f t="shared" si="4"/>
        <v>NA</v>
      </c>
      <c r="I45" s="23" t="str">
        <f t="shared" si="5"/>
        <v>NA</v>
      </c>
      <c r="J45" s="23">
        <f t="shared" si="6"/>
        <v>11.004901960784311</v>
      </c>
      <c r="K45" s="24" t="str">
        <f t="shared" si="7"/>
        <v>NA</v>
      </c>
      <c r="L45" s="25" t="str">
        <f t="shared" si="8"/>
        <v>NA</v>
      </c>
      <c r="M45" s="26" t="str">
        <f t="shared" si="9"/>
        <v>NA</v>
      </c>
      <c r="N45" s="26">
        <f t="shared" si="10"/>
        <v>-0.33415032679738554</v>
      </c>
      <c r="O45" s="26" t="e">
        <f t="shared" si="11"/>
        <v>#DIV/0!</v>
      </c>
      <c r="P45" s="26">
        <f t="shared" si="12"/>
        <v>-5.1630434782608692</v>
      </c>
      <c r="Q45" s="26">
        <f t="shared" si="13"/>
        <v>0.33014769765421376</v>
      </c>
      <c r="R45" s="28">
        <v>115.1</v>
      </c>
      <c r="S45" s="28">
        <v>38</v>
      </c>
      <c r="T45" s="28">
        <v>18.399999999999999</v>
      </c>
      <c r="U45" s="29"/>
      <c r="V45" s="32">
        <v>-4.03</v>
      </c>
      <c r="W45" s="32">
        <v>-4.09</v>
      </c>
      <c r="X45" s="32">
        <v>-9.7799999999999994</v>
      </c>
      <c r="Y45" s="32">
        <v>-4.5999999999999996</v>
      </c>
      <c r="Z45" s="32">
        <v>-7.36</v>
      </c>
      <c r="AA45" s="29"/>
      <c r="AB45" s="29"/>
      <c r="AC45" s="29"/>
      <c r="AD45" s="29"/>
      <c r="AE45" s="29"/>
      <c r="AF45" s="29"/>
      <c r="AG45" s="29"/>
      <c r="AH45" s="29"/>
      <c r="AI45" s="29"/>
      <c r="AJ45" s="31">
        <v>0</v>
      </c>
      <c r="AK45" s="31">
        <v>0</v>
      </c>
      <c r="AL45" s="31">
        <v>0</v>
      </c>
      <c r="AM45" s="31">
        <v>0</v>
      </c>
      <c r="AN45" s="31">
        <v>0</v>
      </c>
      <c r="AO45" s="32">
        <v>-1.38</v>
      </c>
      <c r="AP45" s="29"/>
      <c r="AQ45" s="29"/>
      <c r="AR45" s="29"/>
      <c r="AS45" s="31">
        <v>0</v>
      </c>
      <c r="AT45" s="31">
        <v>0</v>
      </c>
      <c r="AU45" s="31">
        <v>0</v>
      </c>
      <c r="AV45" s="31">
        <v>0</v>
      </c>
      <c r="AW45" s="31">
        <v>0</v>
      </c>
      <c r="AX45" s="31">
        <v>0</v>
      </c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30"/>
      <c r="BJ45" s="30"/>
      <c r="BK45" s="21" t="s">
        <v>82</v>
      </c>
    </row>
    <row r="46" spans="1:63" s="16" customFormat="1" ht="34">
      <c r="A46" s="20" t="s">
        <v>530</v>
      </c>
      <c r="B46" s="20" t="s">
        <v>531</v>
      </c>
      <c r="C46" s="21" t="s">
        <v>125</v>
      </c>
      <c r="D46" s="22">
        <f t="shared" si="0"/>
        <v>133.51</v>
      </c>
      <c r="E46" s="22">
        <f t="shared" si="1"/>
        <v>96.910000000000011</v>
      </c>
      <c r="F46" s="23" t="str">
        <f t="shared" si="2"/>
        <v>NA</v>
      </c>
      <c r="G46" s="23">
        <f t="shared" si="3"/>
        <v>1.5438335809806836</v>
      </c>
      <c r="H46" s="23">
        <f t="shared" si="4"/>
        <v>4.4062706270627059</v>
      </c>
      <c r="I46" s="23" t="str">
        <f t="shared" si="5"/>
        <v>NA</v>
      </c>
      <c r="J46" s="23">
        <f t="shared" si="6"/>
        <v>1.3776700030956555</v>
      </c>
      <c r="K46" s="24" t="str">
        <f t="shared" si="7"/>
        <v>NA</v>
      </c>
      <c r="L46" s="25">
        <f t="shared" si="8"/>
        <v>691.76165803108802</v>
      </c>
      <c r="M46" s="26">
        <f t="shared" si="9"/>
        <v>-0.70133729569093617</v>
      </c>
      <c r="N46" s="26">
        <f t="shared" si="10"/>
        <v>-0.45093385615519554</v>
      </c>
      <c r="O46" s="26">
        <f t="shared" si="11"/>
        <v>-1.4422442244224423</v>
      </c>
      <c r="P46" s="26">
        <f t="shared" si="12"/>
        <v>0.54383358098068357</v>
      </c>
      <c r="Q46" s="26">
        <f t="shared" si="13"/>
        <v>0.35226179018286813</v>
      </c>
      <c r="R46" s="28">
        <v>103.9</v>
      </c>
      <c r="S46" s="28">
        <v>36.6</v>
      </c>
      <c r="T46" s="32">
        <v>6.99</v>
      </c>
      <c r="U46" s="28">
        <v>30.3</v>
      </c>
      <c r="V46" s="28">
        <v>-17</v>
      </c>
      <c r="W46" s="28">
        <v>-43.7</v>
      </c>
      <c r="X46" s="28">
        <v>-47.2</v>
      </c>
      <c r="Y46" s="32">
        <v>-3.16</v>
      </c>
      <c r="Z46" s="28">
        <v>67.3</v>
      </c>
      <c r="AA46" s="29"/>
      <c r="AB46" s="29"/>
      <c r="AC46" s="33">
        <v>0.193</v>
      </c>
      <c r="AD46" s="29"/>
      <c r="AE46" s="32">
        <v>6.73</v>
      </c>
      <c r="AF46" s="29"/>
      <c r="AG46" s="29"/>
      <c r="AH46" s="29"/>
      <c r="AI46" s="29"/>
      <c r="AJ46" s="29"/>
      <c r="AK46" s="29"/>
      <c r="AL46" s="29"/>
      <c r="AM46" s="28">
        <v>-11.4</v>
      </c>
      <c r="AN46" s="32">
        <v>-6.04</v>
      </c>
      <c r="AO46" s="32">
        <v>-7.85</v>
      </c>
      <c r="AP46" s="29"/>
      <c r="AQ46" s="29"/>
      <c r="AR46" s="29"/>
      <c r="AS46" s="29"/>
      <c r="AT46" s="29"/>
      <c r="AU46" s="29"/>
      <c r="AV46" s="31">
        <v>0</v>
      </c>
      <c r="AW46" s="31">
        <v>0</v>
      </c>
      <c r="AX46" s="33">
        <v>0.13100000000000001</v>
      </c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30"/>
      <c r="BJ46" s="30"/>
      <c r="BK46" s="21" t="s">
        <v>140</v>
      </c>
    </row>
    <row r="47" spans="1:63" s="16" customFormat="1" ht="17">
      <c r="A47" s="20" t="s">
        <v>288</v>
      </c>
      <c r="B47" s="20" t="s">
        <v>289</v>
      </c>
      <c r="C47" s="21" t="s">
        <v>125</v>
      </c>
      <c r="D47" s="22">
        <f t="shared" si="0"/>
        <v>141.30000000000001</v>
      </c>
      <c r="E47" s="22">
        <f t="shared" si="1"/>
        <v>281.7</v>
      </c>
      <c r="F47" s="23">
        <f t="shared" si="2"/>
        <v>27.015706806282726</v>
      </c>
      <c r="G47" s="23">
        <f t="shared" si="3"/>
        <v>0.42364532019704437</v>
      </c>
      <c r="H47" s="23">
        <f t="shared" si="4"/>
        <v>1.3990099009900991</v>
      </c>
      <c r="I47" s="23">
        <f t="shared" si="5"/>
        <v>5.0284697508896796</v>
      </c>
      <c r="J47" s="23">
        <f t="shared" si="6"/>
        <v>0.50159744408945695</v>
      </c>
      <c r="K47" s="24" t="str">
        <f t="shared" si="7"/>
        <v>NA</v>
      </c>
      <c r="L47" s="25" t="str">
        <f t="shared" si="8"/>
        <v>NA</v>
      </c>
      <c r="M47" s="26">
        <f t="shared" si="9"/>
        <v>1.568144499178982E-2</v>
      </c>
      <c r="N47" s="26">
        <f t="shared" si="10"/>
        <v>3.3262335818246357E-2</v>
      </c>
      <c r="O47" s="26">
        <f t="shared" si="11"/>
        <v>9.2772277227722771E-2</v>
      </c>
      <c r="P47" s="26">
        <f t="shared" si="12"/>
        <v>0.27586206896551724</v>
      </c>
      <c r="Q47" s="26">
        <f t="shared" si="13"/>
        <v>0.65116279069767447</v>
      </c>
      <c r="R47" s="28">
        <v>103.2</v>
      </c>
      <c r="S47" s="28">
        <v>67.2</v>
      </c>
      <c r="T47" s="28">
        <v>29.1</v>
      </c>
      <c r="U47" s="28">
        <v>101</v>
      </c>
      <c r="V47" s="28">
        <v>28.1</v>
      </c>
      <c r="W47" s="32">
        <v>9.3699999999999992</v>
      </c>
      <c r="X47" s="32">
        <v>3.82</v>
      </c>
      <c r="Y47" s="32">
        <v>-1.66</v>
      </c>
      <c r="Z47" s="28">
        <v>243.6</v>
      </c>
      <c r="AA47" s="29"/>
      <c r="AB47" s="29"/>
      <c r="AC47" s="29"/>
      <c r="AD47" s="29"/>
      <c r="AE47" s="29"/>
      <c r="AF47" s="29"/>
      <c r="AG47" s="28">
        <v>43.8</v>
      </c>
      <c r="AH47" s="28">
        <v>11.5</v>
      </c>
      <c r="AI47" s="28">
        <v>77</v>
      </c>
      <c r="AJ47" s="28">
        <v>84.9</v>
      </c>
      <c r="AK47" s="28">
        <v>57.7</v>
      </c>
      <c r="AL47" s="28">
        <v>35.5</v>
      </c>
      <c r="AM47" s="28">
        <v>18.5</v>
      </c>
      <c r="AN47" s="28">
        <v>19.5</v>
      </c>
      <c r="AO47" s="28">
        <v>26.7</v>
      </c>
      <c r="AP47" s="28">
        <v>447.8</v>
      </c>
      <c r="AQ47" s="28">
        <v>1086</v>
      </c>
      <c r="AR47" s="28">
        <v>506</v>
      </c>
      <c r="AS47" s="28">
        <v>277.8</v>
      </c>
      <c r="AT47" s="28">
        <v>192.3</v>
      </c>
      <c r="AU47" s="28">
        <v>103.2</v>
      </c>
      <c r="AV47" s="28">
        <v>94.6</v>
      </c>
      <c r="AW47" s="28">
        <v>85.9</v>
      </c>
      <c r="AX47" s="28">
        <v>95.3</v>
      </c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30"/>
      <c r="BJ47" s="30"/>
      <c r="BK47" s="21" t="s">
        <v>196</v>
      </c>
    </row>
    <row r="48" spans="1:63" s="16" customFormat="1" ht="34">
      <c r="A48" s="20" t="s">
        <v>235</v>
      </c>
      <c r="B48" s="20" t="s">
        <v>236</v>
      </c>
      <c r="C48" s="21" t="s">
        <v>125</v>
      </c>
      <c r="D48" s="22">
        <f t="shared" si="0"/>
        <v>125.59999999999998</v>
      </c>
      <c r="E48" s="22">
        <f t="shared" si="1"/>
        <v>132.5</v>
      </c>
      <c r="F48" s="23">
        <f t="shared" si="2"/>
        <v>16.037151702786378</v>
      </c>
      <c r="G48" s="23">
        <f t="shared" si="3"/>
        <v>0.88245315161839855</v>
      </c>
      <c r="H48" s="23">
        <f t="shared" si="4"/>
        <v>4.976425373430008E-2</v>
      </c>
      <c r="I48" s="23">
        <f t="shared" si="5"/>
        <v>10.211382113821136</v>
      </c>
      <c r="J48" s="23">
        <f t="shared" si="6"/>
        <v>0.94792452830188667</v>
      </c>
      <c r="K48" s="24" t="str">
        <f t="shared" si="7"/>
        <v>NA</v>
      </c>
      <c r="L48" s="25" t="str">
        <f t="shared" si="8"/>
        <v>NA</v>
      </c>
      <c r="M48" s="26">
        <f t="shared" si="9"/>
        <v>5.5025553662691649E-2</v>
      </c>
      <c r="N48" s="26">
        <f t="shared" si="10"/>
        <v>7.1698113207547168E-2</v>
      </c>
      <c r="O48" s="26">
        <f t="shared" si="11"/>
        <v>3.7640160069733349E-3</v>
      </c>
      <c r="P48" s="26">
        <f t="shared" si="12"/>
        <v>1.4923339011925041</v>
      </c>
      <c r="Q48" s="26">
        <f t="shared" si="13"/>
        <v>1.6911196911196911</v>
      </c>
      <c r="R48" s="28">
        <v>51.8</v>
      </c>
      <c r="S48" s="28">
        <v>87.6</v>
      </c>
      <c r="T48" s="28">
        <v>13.8</v>
      </c>
      <c r="U48" s="28">
        <v>2523.9</v>
      </c>
      <c r="V48" s="28">
        <v>12.3</v>
      </c>
      <c r="W48" s="32">
        <v>9.5</v>
      </c>
      <c r="X48" s="32">
        <v>3.23</v>
      </c>
      <c r="Y48" s="32">
        <v>-4.6900000000000004</v>
      </c>
      <c r="Z48" s="28">
        <v>58.7</v>
      </c>
      <c r="AA48" s="29"/>
      <c r="AB48" s="29"/>
      <c r="AC48" s="29"/>
      <c r="AD48" s="29"/>
      <c r="AE48" s="29"/>
      <c r="AF48" s="29"/>
      <c r="AG48" s="28">
        <v>11.2</v>
      </c>
      <c r="AH48" s="32">
        <v>6.72</v>
      </c>
      <c r="AI48" s="32">
        <v>5.52</v>
      </c>
      <c r="AJ48" s="32">
        <v>4.2300000000000004</v>
      </c>
      <c r="AK48" s="32">
        <v>3.76</v>
      </c>
      <c r="AL48" s="32">
        <v>7.16</v>
      </c>
      <c r="AM48" s="28">
        <v>10.7</v>
      </c>
      <c r="AN48" s="28">
        <v>12</v>
      </c>
      <c r="AO48" s="28">
        <v>16.3</v>
      </c>
      <c r="AP48" s="28">
        <v>945.2</v>
      </c>
      <c r="AQ48" s="28">
        <v>1115.8</v>
      </c>
      <c r="AR48" s="28">
        <v>1042.0999999999999</v>
      </c>
      <c r="AS48" s="28">
        <v>1040</v>
      </c>
      <c r="AT48" s="28">
        <v>1027</v>
      </c>
      <c r="AU48" s="28">
        <v>1168.4000000000001</v>
      </c>
      <c r="AV48" s="28">
        <v>1117.7</v>
      </c>
      <c r="AW48" s="28">
        <v>1368.4</v>
      </c>
      <c r="AX48" s="28">
        <v>1642.9</v>
      </c>
      <c r="AY48" s="29"/>
      <c r="AZ48" s="29"/>
      <c r="BA48" s="29"/>
      <c r="BB48" s="29"/>
      <c r="BC48" s="29"/>
      <c r="BD48" s="29"/>
      <c r="BE48" s="29"/>
      <c r="BF48" s="29"/>
      <c r="BG48" s="29"/>
      <c r="BH48" s="29"/>
      <c r="BI48" s="30"/>
      <c r="BJ48" s="30"/>
      <c r="BK48" s="21" t="s">
        <v>238</v>
      </c>
    </row>
    <row r="49" spans="1:63" s="16" customFormat="1" ht="51">
      <c r="A49" s="20" t="s">
        <v>679</v>
      </c>
      <c r="B49" s="20" t="s">
        <v>680</v>
      </c>
      <c r="C49" s="21" t="s">
        <v>125</v>
      </c>
      <c r="D49" s="22">
        <f t="shared" si="0"/>
        <v>-5.7000000000000028</v>
      </c>
      <c r="E49" s="22">
        <f t="shared" si="1"/>
        <v>24.200000000000003</v>
      </c>
      <c r="F49" s="23" t="str">
        <f t="shared" si="2"/>
        <v>NA</v>
      </c>
      <c r="G49" s="23">
        <f t="shared" si="3"/>
        <v>0.61369509043927639</v>
      </c>
      <c r="H49" s="23">
        <f t="shared" si="4"/>
        <v>-0.22529644268774715</v>
      </c>
      <c r="I49" s="23" t="str">
        <f t="shared" si="5"/>
        <v>NA</v>
      </c>
      <c r="J49" s="23">
        <f t="shared" si="6"/>
        <v>-0.2355371900826447</v>
      </c>
      <c r="K49" s="24" t="str">
        <f t="shared" si="7"/>
        <v>NA</v>
      </c>
      <c r="L49" s="25" t="str">
        <f t="shared" si="8"/>
        <v>NA</v>
      </c>
      <c r="M49" s="26">
        <f t="shared" si="9"/>
        <v>-0.17958656330749354</v>
      </c>
      <c r="N49" s="26">
        <f t="shared" si="10"/>
        <v>-0.17851239669421487</v>
      </c>
      <c r="O49" s="26">
        <f t="shared" si="11"/>
        <v>-0.1707509881422925</v>
      </c>
      <c r="P49" s="26">
        <f t="shared" si="12"/>
        <v>0.22093023255813954</v>
      </c>
      <c r="Q49" s="26">
        <f t="shared" si="13"/>
        <v>0.36000000000000004</v>
      </c>
      <c r="R49" s="28">
        <v>47.5</v>
      </c>
      <c r="S49" s="28">
        <v>17.100000000000001</v>
      </c>
      <c r="T49" s="28">
        <v>70.3</v>
      </c>
      <c r="U49" s="28">
        <v>25.3</v>
      </c>
      <c r="V49" s="32">
        <v>-1.38</v>
      </c>
      <c r="W49" s="32">
        <v>-4.32</v>
      </c>
      <c r="X49" s="28">
        <v>-13.9</v>
      </c>
      <c r="Y49" s="33">
        <v>-0.60599999999999998</v>
      </c>
      <c r="Z49" s="28">
        <v>77.400000000000006</v>
      </c>
      <c r="AA49" s="29"/>
      <c r="AB49" s="29"/>
      <c r="AC49" s="29"/>
      <c r="AD49" s="29"/>
      <c r="AE49" s="29"/>
      <c r="AF49" s="29"/>
      <c r="AG49" s="32">
        <v>-9.1199999999999992</v>
      </c>
      <c r="AH49" s="32">
        <v>5.74</v>
      </c>
      <c r="AI49" s="28">
        <v>-27.8</v>
      </c>
      <c r="AJ49" s="28">
        <v>-27.7</v>
      </c>
      <c r="AK49" s="28">
        <v>15.7</v>
      </c>
      <c r="AL49" s="32">
        <v>3.83</v>
      </c>
      <c r="AM49" s="32">
        <v>-2.83</v>
      </c>
      <c r="AN49" s="28">
        <v>-27.1</v>
      </c>
      <c r="AO49" s="33">
        <v>-0.77800000000000002</v>
      </c>
      <c r="AP49" s="28">
        <v>85.9</v>
      </c>
      <c r="AQ49" s="28">
        <v>-34.9</v>
      </c>
      <c r="AR49" s="28">
        <v>47</v>
      </c>
      <c r="AS49" s="28">
        <v>48.2</v>
      </c>
      <c r="AT49" s="28">
        <v>56.2</v>
      </c>
      <c r="AU49" s="28">
        <v>51.3</v>
      </c>
      <c r="AV49" s="28">
        <v>47.5</v>
      </c>
      <c r="AW49" s="28">
        <v>31.8</v>
      </c>
      <c r="AX49" s="28">
        <v>21.9</v>
      </c>
      <c r="AY49" s="29"/>
      <c r="AZ49" s="29"/>
      <c r="BA49" s="29"/>
      <c r="BB49" s="29"/>
      <c r="BC49" s="29"/>
      <c r="BD49" s="29"/>
      <c r="BE49" s="29"/>
      <c r="BF49" s="29"/>
      <c r="BG49" s="29"/>
      <c r="BH49" s="29"/>
      <c r="BI49" s="30"/>
      <c r="BJ49" s="30"/>
      <c r="BK49" s="21" t="s">
        <v>682</v>
      </c>
    </row>
    <row r="50" spans="1:63" s="16" customFormat="1" ht="17">
      <c r="A50" s="20" t="s">
        <v>225</v>
      </c>
      <c r="B50" s="20" t="s">
        <v>226</v>
      </c>
      <c r="C50" s="21" t="s">
        <v>125</v>
      </c>
      <c r="D50" s="22">
        <f t="shared" si="0"/>
        <v>37.07</v>
      </c>
      <c r="E50" s="22">
        <f t="shared" si="1"/>
        <v>19.020000000000003</v>
      </c>
      <c r="F50" s="23" t="str">
        <f t="shared" si="2"/>
        <v>NA</v>
      </c>
      <c r="G50" s="23">
        <f t="shared" si="3"/>
        <v>3.5602836879432629</v>
      </c>
      <c r="H50" s="23">
        <f t="shared" si="4"/>
        <v>4.9959568733153636</v>
      </c>
      <c r="I50" s="23" t="str">
        <f t="shared" si="5"/>
        <v>NA</v>
      </c>
      <c r="J50" s="23">
        <f t="shared" si="6"/>
        <v>1.9490010515247105</v>
      </c>
      <c r="K50" s="24" t="str">
        <f t="shared" si="7"/>
        <v>NA</v>
      </c>
      <c r="L50" s="25">
        <f t="shared" si="8"/>
        <v>117.31012658227849</v>
      </c>
      <c r="M50" s="26">
        <f t="shared" si="9"/>
        <v>-3.7588652482269502</v>
      </c>
      <c r="N50" s="26">
        <f t="shared" si="10"/>
        <v>-1.0252365930599368</v>
      </c>
      <c r="O50" s="26">
        <f t="shared" si="11"/>
        <v>-2.628032345013477</v>
      </c>
      <c r="P50" s="26">
        <f t="shared" si="12"/>
        <v>2.2836879432624118</v>
      </c>
      <c r="Q50" s="26">
        <f t="shared" si="13"/>
        <v>0.64143426294820716</v>
      </c>
      <c r="R50" s="28">
        <v>25.1</v>
      </c>
      <c r="S50" s="28">
        <v>16.100000000000001</v>
      </c>
      <c r="T50" s="32">
        <v>4.13</v>
      </c>
      <c r="U50" s="32">
        <v>7.42</v>
      </c>
      <c r="V50" s="32">
        <v>-3.91</v>
      </c>
      <c r="W50" s="28">
        <v>-19.5</v>
      </c>
      <c r="X50" s="28">
        <v>-26.5</v>
      </c>
      <c r="Y50" s="32">
        <v>-3.84</v>
      </c>
      <c r="Z50" s="32">
        <v>7.05</v>
      </c>
      <c r="AA50" s="29"/>
      <c r="AB50" s="29"/>
      <c r="AC50" s="33">
        <v>0.316</v>
      </c>
      <c r="AD50" s="29"/>
      <c r="AE50" s="29"/>
      <c r="AF50" s="29"/>
      <c r="AG50" s="32">
        <v>-2.02</v>
      </c>
      <c r="AH50" s="32">
        <v>-1.78</v>
      </c>
      <c r="AI50" s="32">
        <v>-1.83</v>
      </c>
      <c r="AJ50" s="32">
        <v>-1.99</v>
      </c>
      <c r="AK50" s="32">
        <v>-2.02</v>
      </c>
      <c r="AL50" s="32">
        <v>-2.38</v>
      </c>
      <c r="AM50" s="32">
        <v>-2.04</v>
      </c>
      <c r="AN50" s="32">
        <v>-2.29</v>
      </c>
      <c r="AO50" s="32">
        <v>-7.85</v>
      </c>
      <c r="AP50" s="33">
        <v>0.04</v>
      </c>
      <c r="AQ50" s="33">
        <v>1.6E-2</v>
      </c>
      <c r="AR50" s="33">
        <v>-1.6E-2</v>
      </c>
      <c r="AS50" s="31">
        <v>0</v>
      </c>
      <c r="AT50" s="31">
        <v>0</v>
      </c>
      <c r="AU50" s="31">
        <v>0</v>
      </c>
      <c r="AV50" s="31">
        <v>0</v>
      </c>
      <c r="AW50" s="31">
        <v>0</v>
      </c>
      <c r="AX50" s="32">
        <v>2.08</v>
      </c>
      <c r="AY50" s="29"/>
      <c r="AZ50" s="29"/>
      <c r="BA50" s="29"/>
      <c r="BB50" s="29"/>
      <c r="BC50" s="29"/>
      <c r="BD50" s="29"/>
      <c r="BE50" s="29"/>
      <c r="BF50" s="29"/>
      <c r="BG50" s="29"/>
      <c r="BH50" s="29"/>
      <c r="BI50" s="30"/>
      <c r="BJ50" s="30"/>
      <c r="BK50" s="21" t="s">
        <v>82</v>
      </c>
    </row>
    <row r="51" spans="1:63" s="16" customFormat="1" ht="34">
      <c r="A51" s="20" t="s">
        <v>378</v>
      </c>
      <c r="B51" s="20" t="s">
        <v>379</v>
      </c>
      <c r="C51" s="21" t="s">
        <v>125</v>
      </c>
      <c r="D51" s="22">
        <f t="shared" si="0"/>
        <v>7.52</v>
      </c>
      <c r="E51" s="22">
        <f t="shared" si="1"/>
        <v>12.719999999999999</v>
      </c>
      <c r="F51" s="23">
        <f t="shared" si="2"/>
        <v>35.919540229885058</v>
      </c>
      <c r="G51" s="23">
        <f t="shared" si="3"/>
        <v>0.70621468926553677</v>
      </c>
      <c r="H51" s="23">
        <f t="shared" si="4"/>
        <v>0.31729957805907172</v>
      </c>
      <c r="I51" s="23">
        <f t="shared" si="5"/>
        <v>6.3728813559322033</v>
      </c>
      <c r="J51" s="23">
        <f t="shared" si="6"/>
        <v>0.5911949685534591</v>
      </c>
      <c r="K51" s="24" t="str">
        <f t="shared" si="7"/>
        <v>NA</v>
      </c>
      <c r="L51" s="25" t="str">
        <f t="shared" si="8"/>
        <v>NA</v>
      </c>
      <c r="M51" s="26">
        <f t="shared" si="9"/>
        <v>1.9661016949152541E-2</v>
      </c>
      <c r="N51" s="26">
        <f t="shared" si="10"/>
        <v>5.3773584905660386E-2</v>
      </c>
      <c r="O51" s="26">
        <f t="shared" si="11"/>
        <v>2.8860759493670889E-2</v>
      </c>
      <c r="P51" s="26">
        <f t="shared" si="12"/>
        <v>2.9378531073446328E-2</v>
      </c>
      <c r="Q51" s="26">
        <f t="shared" si="13"/>
        <v>4.1599999999999998E-2</v>
      </c>
      <c r="R51" s="28">
        <v>12.5</v>
      </c>
      <c r="S51" s="33">
        <v>0.52</v>
      </c>
      <c r="T51" s="32">
        <v>5.5</v>
      </c>
      <c r="U51" s="28">
        <v>23.7</v>
      </c>
      <c r="V51" s="32">
        <v>1.18</v>
      </c>
      <c r="W51" s="33">
        <v>0.68400000000000005</v>
      </c>
      <c r="X51" s="33">
        <v>0.34799999999999998</v>
      </c>
      <c r="Y51" s="33">
        <v>-7.0000000000000007E-2</v>
      </c>
      <c r="Z51" s="28">
        <v>17.7</v>
      </c>
      <c r="AA51" s="29"/>
      <c r="AB51" s="29"/>
      <c r="AC51" s="29"/>
      <c r="AD51" s="29"/>
      <c r="AE51" s="29"/>
      <c r="AF51" s="29"/>
      <c r="AG51" s="32">
        <v>5</v>
      </c>
      <c r="AH51" s="32">
        <v>4.93</v>
      </c>
      <c r="AI51" s="32">
        <v>4.57</v>
      </c>
      <c r="AJ51" s="32">
        <v>4.59</v>
      </c>
      <c r="AK51" s="32">
        <v>5.61</v>
      </c>
      <c r="AL51" s="32">
        <v>4.88</v>
      </c>
      <c r="AM51" s="32">
        <v>2.89</v>
      </c>
      <c r="AN51" s="32">
        <v>3.52</v>
      </c>
      <c r="AO51" s="33">
        <v>0.66700000000000004</v>
      </c>
      <c r="AP51" s="28">
        <v>18.5</v>
      </c>
      <c r="AQ51" s="28">
        <v>20</v>
      </c>
      <c r="AR51" s="28">
        <v>25.5</v>
      </c>
      <c r="AS51" s="28">
        <v>26.5</v>
      </c>
      <c r="AT51" s="28">
        <v>26.2</v>
      </c>
      <c r="AU51" s="28">
        <v>24.8</v>
      </c>
      <c r="AV51" s="28">
        <v>18.7</v>
      </c>
      <c r="AW51" s="28">
        <v>30</v>
      </c>
      <c r="AX51" s="28">
        <v>21.9</v>
      </c>
      <c r="AY51" s="29"/>
      <c r="AZ51" s="29"/>
      <c r="BA51" s="29"/>
      <c r="BB51" s="29"/>
      <c r="BC51" s="29"/>
      <c r="BD51" s="29"/>
      <c r="BE51" s="29"/>
      <c r="BF51" s="29"/>
      <c r="BG51" s="29"/>
      <c r="BH51" s="29"/>
      <c r="BI51" s="30"/>
      <c r="BJ51" s="30"/>
      <c r="BK51" s="21" t="s">
        <v>381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41"/>
  <sheetViews>
    <sheetView tabSelected="1" workbookViewId="0">
      <selection activeCell="O29" sqref="O29"/>
    </sheetView>
  </sheetViews>
  <sheetFormatPr baseColWidth="10" defaultRowHeight="11"/>
  <cols>
    <col min="2" max="2" width="34" bestFit="1" customWidth="1"/>
    <col min="3" max="3" width="18" customWidth="1"/>
    <col min="4" max="4" width="14" bestFit="1" customWidth="1"/>
    <col min="5" max="5" width="12.83203125" bestFit="1" customWidth="1"/>
    <col min="6" max="6" width="14.83203125" bestFit="1" customWidth="1"/>
    <col min="7" max="7" width="13.33203125" bestFit="1" customWidth="1"/>
    <col min="8" max="8" width="9" bestFit="1" customWidth="1"/>
    <col min="9" max="9" width="14.33203125" bestFit="1" customWidth="1"/>
    <col min="10" max="10" width="14.5" customWidth="1"/>
    <col min="11" max="11" width="15.6640625" customWidth="1"/>
  </cols>
  <sheetData>
    <row r="1" spans="2:11" ht="12" thickBot="1"/>
    <row r="2" spans="2:11" ht="60">
      <c r="B2" s="70" t="s">
        <v>1</v>
      </c>
      <c r="C2" s="71" t="s">
        <v>744</v>
      </c>
      <c r="D2" s="67" t="s">
        <v>745</v>
      </c>
      <c r="E2" s="67" t="s">
        <v>747</v>
      </c>
      <c r="F2" s="68" t="s">
        <v>748</v>
      </c>
      <c r="G2" s="68" t="s">
        <v>749</v>
      </c>
      <c r="H2" s="68" t="s">
        <v>750</v>
      </c>
      <c r="I2" s="69" t="s">
        <v>751</v>
      </c>
      <c r="J2" s="68" t="s">
        <v>793</v>
      </c>
      <c r="K2" s="69" t="s">
        <v>794</v>
      </c>
    </row>
    <row r="3" spans="2:11" ht="20">
      <c r="B3" s="48" t="s">
        <v>758</v>
      </c>
      <c r="C3" s="49">
        <v>320113.5</v>
      </c>
      <c r="D3" s="49">
        <v>225377</v>
      </c>
      <c r="E3" s="50">
        <v>16.169892776523703</v>
      </c>
      <c r="F3" s="50">
        <v>1.493949237202415</v>
      </c>
      <c r="G3" s="50">
        <v>1.1787209520688424</v>
      </c>
      <c r="H3" s="50">
        <v>8.8470690655832858</v>
      </c>
      <c r="I3" s="51">
        <v>1.4203467967006393</v>
      </c>
      <c r="J3" s="65">
        <v>23.011537632089713</v>
      </c>
      <c r="K3" s="66">
        <v>228.7832332761578</v>
      </c>
    </row>
    <row r="4" spans="2:11" ht="20">
      <c r="B4" s="48" t="s">
        <v>759</v>
      </c>
      <c r="C4" s="49">
        <v>298288.7</v>
      </c>
      <c r="D4" s="49">
        <v>260053</v>
      </c>
      <c r="E4" s="50">
        <v>11.573270470979089</v>
      </c>
      <c r="F4" s="50">
        <v>1.1924816004349446</v>
      </c>
      <c r="G4" s="50">
        <v>0.82062422625106612</v>
      </c>
      <c r="H4" s="50">
        <v>5.5711161331291326</v>
      </c>
      <c r="I4" s="51">
        <v>1.1470304130311899</v>
      </c>
      <c r="J4" s="65">
        <v>58.419251860556209</v>
      </c>
      <c r="K4" s="66">
        <v>222.93624813153963</v>
      </c>
    </row>
    <row r="5" spans="2:11" ht="20">
      <c r="B5" s="48" t="s">
        <v>760</v>
      </c>
      <c r="C5" s="49">
        <v>246788</v>
      </c>
      <c r="D5" s="49">
        <v>180442</v>
      </c>
      <c r="E5" s="50">
        <v>14.99558753648768</v>
      </c>
      <c r="F5" s="50">
        <v>1.4292739107367005</v>
      </c>
      <c r="G5" s="50">
        <v>1.6134680134680135</v>
      </c>
      <c r="H5" s="50">
        <v>7.423758385223957</v>
      </c>
      <c r="I5" s="51">
        <v>1.3676860154509483</v>
      </c>
      <c r="J5" s="65">
        <v>36.345802650957289</v>
      </c>
      <c r="K5" s="66">
        <v>230.75081813931743</v>
      </c>
    </row>
    <row r="6" spans="2:11" ht="20">
      <c r="B6" s="48" t="s">
        <v>761</v>
      </c>
      <c r="C6" s="49">
        <v>183879.1</v>
      </c>
      <c r="D6" s="49">
        <v>215092.1</v>
      </c>
      <c r="E6" s="50">
        <v>25.096455027368638</v>
      </c>
      <c r="F6" s="50">
        <v>0.82320999625610503</v>
      </c>
      <c r="G6" s="50">
        <v>0.53708121742899584</v>
      </c>
      <c r="H6" s="50">
        <v>3.7348142942450107</v>
      </c>
      <c r="I6" s="51">
        <v>0.8548854188508086</v>
      </c>
      <c r="J6" s="65">
        <v>23.09400668157042</v>
      </c>
      <c r="K6" s="66">
        <v>123.26815043239257</v>
      </c>
    </row>
    <row r="7" spans="2:11" ht="20">
      <c r="B7" s="48" t="s">
        <v>762</v>
      </c>
      <c r="C7" s="49">
        <v>160221.6</v>
      </c>
      <c r="D7" s="49">
        <v>138135</v>
      </c>
      <c r="E7" s="50">
        <v>14.055168894785183</v>
      </c>
      <c r="F7" s="50">
        <v>1.1909944655828433</v>
      </c>
      <c r="G7" s="50">
        <v>0.89421351073804534</v>
      </c>
      <c r="H7" s="50">
        <v>5.1192280656910985</v>
      </c>
      <c r="I7" s="51">
        <v>1.1598914105766098</v>
      </c>
      <c r="J7" s="65">
        <v>26.487287154901637</v>
      </c>
      <c r="K7" s="66">
        <v>158.1654491609082</v>
      </c>
    </row>
    <row r="8" spans="2:11" ht="20">
      <c r="B8" s="48" t="s">
        <v>763</v>
      </c>
      <c r="C8" s="49">
        <v>176439.2</v>
      </c>
      <c r="D8" s="49">
        <v>145861</v>
      </c>
      <c r="E8" s="50">
        <v>27.236790278650744</v>
      </c>
      <c r="F8" s="50">
        <v>1.307556601591181</v>
      </c>
      <c r="G8" s="50">
        <v>0.62646177443865314</v>
      </c>
      <c r="H8" s="50">
        <v>5.5789287295263392</v>
      </c>
      <c r="I8" s="51">
        <v>1.2096393141415458</v>
      </c>
      <c r="J8" s="65">
        <v>16.472710297824666</v>
      </c>
      <c r="K8" s="66">
        <v>133.01108179419526</v>
      </c>
    </row>
    <row r="9" spans="2:11" ht="20">
      <c r="B9" s="48" t="s">
        <v>771</v>
      </c>
      <c r="C9" s="49">
        <v>172259.19999999998</v>
      </c>
      <c r="D9" s="49">
        <v>141562.1</v>
      </c>
      <c r="E9" s="50">
        <v>12.506099797080898</v>
      </c>
      <c r="F9" s="50">
        <v>1.4286687808876655</v>
      </c>
      <c r="G9" s="50">
        <v>2.369054986645982</v>
      </c>
      <c r="H9" s="50">
        <v>6.3280568668148334</v>
      </c>
      <c r="I9" s="51">
        <v>1.2168454692322308</v>
      </c>
      <c r="J9" s="65">
        <v>20.850838225503843</v>
      </c>
      <c r="K9" s="66">
        <v>199.69765824252258</v>
      </c>
    </row>
    <row r="10" spans="2:11" ht="20">
      <c r="B10" s="48" t="s">
        <v>782</v>
      </c>
      <c r="C10" s="49">
        <v>118410.1</v>
      </c>
      <c r="D10" s="49">
        <v>220324</v>
      </c>
      <c r="E10" s="50">
        <v>3.3989471049178088</v>
      </c>
      <c r="F10" s="50">
        <v>0.4678917236860311</v>
      </c>
      <c r="G10" s="50">
        <v>0.89611479583342157</v>
      </c>
      <c r="H10" s="50">
        <v>2.7787774891287258</v>
      </c>
      <c r="I10" s="51">
        <v>0.53743623027904364</v>
      </c>
      <c r="J10" s="65">
        <v>22.683927203065135</v>
      </c>
      <c r="K10" s="66">
        <v>31.824683527293253</v>
      </c>
    </row>
    <row r="11" spans="2:11" ht="20">
      <c r="B11" s="48" t="s">
        <v>772</v>
      </c>
      <c r="C11" s="49">
        <v>79675</v>
      </c>
      <c r="D11" s="49">
        <v>102937.60000000001</v>
      </c>
      <c r="E11" s="50">
        <v>12.676778422691219</v>
      </c>
      <c r="F11" s="50">
        <v>0.77694591974594229</v>
      </c>
      <c r="G11" s="50">
        <v>0.18669923485533532</v>
      </c>
      <c r="H11" s="50">
        <v>3.3166408578517075</v>
      </c>
      <c r="I11" s="51">
        <v>0.77401260569510066</v>
      </c>
      <c r="J11" s="65">
        <v>47.824129651860744</v>
      </c>
      <c r="K11" s="66">
        <v>176.46733111849392</v>
      </c>
    </row>
    <row r="12" spans="2:11" ht="20">
      <c r="B12" s="48" t="s">
        <v>774</v>
      </c>
      <c r="C12" s="49">
        <v>119752.6</v>
      </c>
      <c r="D12" s="49">
        <v>106368.70000000001</v>
      </c>
      <c r="E12" s="50">
        <v>7.8520524858553022</v>
      </c>
      <c r="F12" s="50">
        <v>1.2293106579538016</v>
      </c>
      <c r="G12" s="50">
        <v>0.91134880499842097</v>
      </c>
      <c r="H12" s="50">
        <v>3.8435338560639858</v>
      </c>
      <c r="I12" s="51">
        <v>1.1258255483050934</v>
      </c>
      <c r="J12" s="65">
        <v>2.9270776300351975</v>
      </c>
      <c r="K12" s="66">
        <v>60.9645166216973</v>
      </c>
    </row>
    <row r="13" spans="2:11" ht="20">
      <c r="B13" s="48" t="s">
        <v>764</v>
      </c>
      <c r="C13" s="49">
        <v>61254.099999999991</v>
      </c>
      <c r="D13" s="49">
        <v>57722.8</v>
      </c>
      <c r="E13" s="50">
        <v>5.8121020897311064</v>
      </c>
      <c r="F13" s="50">
        <v>1.0603160559280984</v>
      </c>
      <c r="G13" s="50">
        <v>0.46377532516991959</v>
      </c>
      <c r="H13" s="50">
        <v>3.1418320399255242</v>
      </c>
      <c r="I13" s="51">
        <v>1.0611768659870968</v>
      </c>
      <c r="J13" s="65">
        <v>5.1006828212174193</v>
      </c>
      <c r="K13" s="66">
        <v>71.516754232340915</v>
      </c>
    </row>
    <row r="14" spans="2:11" ht="20">
      <c r="B14" s="48" t="s">
        <v>765</v>
      </c>
      <c r="C14" s="49">
        <v>72985.100000000006</v>
      </c>
      <c r="D14" s="49">
        <v>54656</v>
      </c>
      <c r="E14" s="50">
        <v>11.257869605142332</v>
      </c>
      <c r="F14" s="50">
        <v>1.4265557365603909</v>
      </c>
      <c r="G14" s="50">
        <v>1.0466214472136979</v>
      </c>
      <c r="H14" s="50">
        <v>3.0658279425354955</v>
      </c>
      <c r="I14" s="51">
        <v>1.335353849531616</v>
      </c>
      <c r="J14" s="65">
        <v>28.532095387021112</v>
      </c>
      <c r="K14" s="66">
        <v>102.36339410939692</v>
      </c>
    </row>
    <row r="15" spans="2:11" ht="20">
      <c r="B15" s="48" t="s">
        <v>766</v>
      </c>
      <c r="C15" s="49">
        <v>72239.600000000006</v>
      </c>
      <c r="D15" s="49">
        <v>75795.100000000006</v>
      </c>
      <c r="E15" s="50">
        <v>20.634705085765873</v>
      </c>
      <c r="F15" s="50">
        <v>0.93912940757531138</v>
      </c>
      <c r="G15" s="50">
        <v>0.8922445682581992</v>
      </c>
      <c r="H15" s="50">
        <v>4.0328029922402724</v>
      </c>
      <c r="I15" s="51">
        <v>0.9530906351465992</v>
      </c>
      <c r="J15" s="65">
        <v>20.40666666666667</v>
      </c>
      <c r="K15" s="66" t="s">
        <v>757</v>
      </c>
    </row>
    <row r="16" spans="2:11" ht="20">
      <c r="B16" s="48" t="s">
        <v>767</v>
      </c>
      <c r="C16" s="49">
        <v>57444.5</v>
      </c>
      <c r="D16" s="49">
        <v>43385.9</v>
      </c>
      <c r="E16" s="50">
        <v>12.374762833703</v>
      </c>
      <c r="F16" s="50">
        <v>1.4359390988867871</v>
      </c>
      <c r="G16" s="50">
        <v>1.9837040976303775</v>
      </c>
      <c r="H16" s="50">
        <v>5.7786596652180915</v>
      </c>
      <c r="I16" s="51">
        <v>1.324036149993431</v>
      </c>
      <c r="J16" s="65">
        <v>14.004022428083861</v>
      </c>
      <c r="K16" s="66">
        <v>211.58195211786372</v>
      </c>
    </row>
    <row r="17" spans="2:15" ht="20">
      <c r="B17" s="48" t="s">
        <v>768</v>
      </c>
      <c r="C17" s="49">
        <v>48157.599999999999</v>
      </c>
      <c r="D17" s="49">
        <v>32402.799999999996</v>
      </c>
      <c r="E17" s="50">
        <v>12.50144496015413</v>
      </c>
      <c r="F17" s="50">
        <v>1.5819721181763777</v>
      </c>
      <c r="G17" s="50">
        <v>0.62999699114349628</v>
      </c>
      <c r="H17" s="50">
        <v>4.740807828235595</v>
      </c>
      <c r="I17" s="51">
        <v>1.4862172404853904</v>
      </c>
      <c r="J17" s="65" t="s">
        <v>757</v>
      </c>
      <c r="K17" s="66" t="s">
        <v>757</v>
      </c>
    </row>
    <row r="18" spans="2:15" ht="20">
      <c r="B18" s="48" t="s">
        <v>769</v>
      </c>
      <c r="C18" s="49">
        <v>45561.7</v>
      </c>
      <c r="D18" s="49">
        <v>29896</v>
      </c>
      <c r="E18" s="50">
        <v>9.6317885967196037</v>
      </c>
      <c r="F18" s="50">
        <v>1.7344444444444442</v>
      </c>
      <c r="G18" s="50">
        <v>2.4759102271492228</v>
      </c>
      <c r="H18" s="50">
        <v>5.1569552914544419</v>
      </c>
      <c r="I18" s="51">
        <v>1.5240065560610114</v>
      </c>
      <c r="J18" s="65">
        <v>28.78186986734049</v>
      </c>
      <c r="K18" s="66">
        <v>189.84041666666664</v>
      </c>
    </row>
    <row r="19" spans="2:15" ht="20">
      <c r="B19" s="48" t="s">
        <v>773</v>
      </c>
      <c r="C19" s="49">
        <v>45404.6</v>
      </c>
      <c r="D19" s="49">
        <v>25388.499999999996</v>
      </c>
      <c r="E19" s="50">
        <v>10.981240167413695</v>
      </c>
      <c r="F19" s="50">
        <v>2.178901676227722</v>
      </c>
      <c r="G19" s="50">
        <v>2.2125272883205991</v>
      </c>
      <c r="H19" s="50">
        <v>5.1311010408073319</v>
      </c>
      <c r="I19" s="51">
        <v>1.7883923823778485</v>
      </c>
      <c r="J19" s="65">
        <v>40.288021295474714</v>
      </c>
      <c r="K19" s="66">
        <v>174.23100537221794</v>
      </c>
    </row>
    <row r="20" spans="2:15" ht="20">
      <c r="B20" s="48" t="s">
        <v>777</v>
      </c>
      <c r="C20" s="49">
        <v>37089.300000000003</v>
      </c>
      <c r="D20" s="49">
        <v>33052.5</v>
      </c>
      <c r="E20" s="50">
        <v>4.5266754621325545</v>
      </c>
      <c r="F20" s="50">
        <v>1.152333800005283</v>
      </c>
      <c r="G20" s="50">
        <v>0.94414689156233933</v>
      </c>
      <c r="H20" s="50">
        <v>3.5586824278943028</v>
      </c>
      <c r="I20" s="51">
        <v>1.1221329702745633</v>
      </c>
      <c r="J20" s="65">
        <v>5.7933926897844428</v>
      </c>
      <c r="K20" s="66">
        <v>53.877542126670548</v>
      </c>
    </row>
    <row r="21" spans="2:15" ht="20">
      <c r="B21" s="48" t="s">
        <v>776</v>
      </c>
      <c r="C21" s="49">
        <v>35760.6</v>
      </c>
      <c r="D21" s="49">
        <v>45578.1</v>
      </c>
      <c r="E21" s="50">
        <v>11.509230138110214</v>
      </c>
      <c r="F21" s="50">
        <v>0.72004072134962183</v>
      </c>
      <c r="G21" s="50">
        <v>0.69814786976715126</v>
      </c>
      <c r="H21" s="50">
        <v>6.4836551536578728</v>
      </c>
      <c r="I21" s="51">
        <v>0.78460049892382522</v>
      </c>
      <c r="J21" s="65">
        <v>56.051097178683385</v>
      </c>
      <c r="K21" s="66">
        <v>137.01379310344828</v>
      </c>
    </row>
    <row r="22" spans="2:15" ht="20">
      <c r="B22" s="48" t="s">
        <v>784</v>
      </c>
      <c r="C22" s="49">
        <v>38430.5</v>
      </c>
      <c r="D22" s="49">
        <v>44826.399999999994</v>
      </c>
      <c r="E22" s="50">
        <v>5.9831870647715357</v>
      </c>
      <c r="F22" s="50">
        <v>0.79685624082884976</v>
      </c>
      <c r="G22" s="50">
        <v>0.62987292892837765</v>
      </c>
      <c r="H22" s="50">
        <v>3.3973514617349871</v>
      </c>
      <c r="I22" s="51">
        <v>0.85731845519604533</v>
      </c>
      <c r="J22" s="65">
        <v>10.268945061992303</v>
      </c>
      <c r="K22" s="66">
        <v>89.062572421784466</v>
      </c>
    </row>
    <row r="23" spans="2:15" ht="20">
      <c r="B23" s="48" t="s">
        <v>795</v>
      </c>
      <c r="C23" s="49">
        <v>4694.1000000000022</v>
      </c>
      <c r="D23" s="49">
        <v>43991.8</v>
      </c>
      <c r="E23" s="50">
        <v>3.3951761471530197</v>
      </c>
      <c r="F23" s="50">
        <v>0.37875240490640433</v>
      </c>
      <c r="G23" s="50">
        <v>0.18215720134267263</v>
      </c>
      <c r="H23" s="50">
        <v>0.58010578610445163</v>
      </c>
      <c r="I23" s="51">
        <v>0.10670397665019395</v>
      </c>
      <c r="J23" s="65" t="s">
        <v>757</v>
      </c>
      <c r="K23" s="66" t="s">
        <v>757</v>
      </c>
    </row>
    <row r="24" spans="2:15" ht="20">
      <c r="B24" s="48" t="s">
        <v>779</v>
      </c>
      <c r="C24" s="49">
        <v>20133.8</v>
      </c>
      <c r="D24" s="49">
        <v>14668.900000000001</v>
      </c>
      <c r="E24" s="50">
        <v>8.7301696155077035</v>
      </c>
      <c r="F24" s="50">
        <v>1.4009287925696594</v>
      </c>
      <c r="G24" s="50">
        <v>0.76849791403455858</v>
      </c>
      <c r="H24" s="50">
        <v>3.0530274311189287</v>
      </c>
      <c r="I24" s="51">
        <v>1.3725500889637259</v>
      </c>
      <c r="J24" s="65">
        <v>31.380610972568576</v>
      </c>
      <c r="K24" s="66">
        <v>129.06282051282051</v>
      </c>
    </row>
    <row r="25" spans="2:15" ht="20">
      <c r="B25" s="48" t="s">
        <v>780</v>
      </c>
      <c r="C25" s="49">
        <v>21857.800000000003</v>
      </c>
      <c r="D25" s="49">
        <v>20931.600000000002</v>
      </c>
      <c r="E25" s="50">
        <v>7.9454805708752581</v>
      </c>
      <c r="F25" s="50">
        <v>1.0516083736842985</v>
      </c>
      <c r="G25" s="50">
        <v>0.86447086368777848</v>
      </c>
      <c r="H25" s="50">
        <v>5.923201994471845</v>
      </c>
      <c r="I25" s="51">
        <v>1.0442488868505035</v>
      </c>
      <c r="J25" s="65">
        <v>5.9171088251218196</v>
      </c>
      <c r="K25" s="66">
        <v>174.58306709265179</v>
      </c>
    </row>
    <row r="26" spans="2:15" ht="20">
      <c r="B26" s="48" t="s">
        <v>781</v>
      </c>
      <c r="C26" s="49">
        <v>15781.000000000002</v>
      </c>
      <c r="D26" s="49">
        <v>7608.6999999999989</v>
      </c>
      <c r="E26" s="50">
        <v>37.644980370162649</v>
      </c>
      <c r="F26" s="50">
        <v>2.5560654239418117</v>
      </c>
      <c r="G26" s="50">
        <v>0.86684024344692734</v>
      </c>
      <c r="H26" s="50">
        <v>7.0334714979721014</v>
      </c>
      <c r="I26" s="51">
        <v>2.0740731005296573</v>
      </c>
      <c r="J26" s="65">
        <v>53.27819041188387</v>
      </c>
      <c r="K26" s="66">
        <v>402.57653061224494</v>
      </c>
    </row>
    <row r="27" spans="2:15" ht="20">
      <c r="B27" s="48" t="s">
        <v>136</v>
      </c>
      <c r="C27" s="49">
        <v>17013.5</v>
      </c>
      <c r="D27" s="49">
        <v>19187.100000000002</v>
      </c>
      <c r="E27" s="50">
        <v>19.407962016070123</v>
      </c>
      <c r="F27" s="50">
        <v>0.83020607121096124</v>
      </c>
      <c r="G27" s="50">
        <v>1.1324968381814551</v>
      </c>
      <c r="H27" s="50">
        <v>5.3562208789824961</v>
      </c>
      <c r="I27" s="51">
        <v>0.88671555367929489</v>
      </c>
      <c r="J27" s="65">
        <v>4.1224860673612795</v>
      </c>
      <c r="K27" s="66">
        <v>96.39376770538243</v>
      </c>
    </row>
    <row r="28" spans="2:15" ht="20">
      <c r="B28" s="48" t="s">
        <v>449</v>
      </c>
      <c r="C28" s="49">
        <v>13598.3</v>
      </c>
      <c r="D28" s="49">
        <v>13294.1</v>
      </c>
      <c r="E28" s="50">
        <v>11.199858673890001</v>
      </c>
      <c r="F28" s="50">
        <v>1.0330451029807941</v>
      </c>
      <c r="G28" s="50">
        <v>1.3145693763715283</v>
      </c>
      <c r="H28" s="50">
        <v>20.853090016868578</v>
      </c>
      <c r="I28" s="51">
        <v>1.0228823312597317</v>
      </c>
      <c r="J28" s="65" t="s">
        <v>757</v>
      </c>
      <c r="K28" s="66" t="s">
        <v>757</v>
      </c>
      <c r="O28" s="92"/>
    </row>
    <row r="29" spans="2:15" ht="19">
      <c r="B29" s="52" t="s">
        <v>522</v>
      </c>
      <c r="C29" s="53"/>
      <c r="D29" s="53"/>
      <c r="E29" s="54">
        <f>AVERAGE(E3:E27)</f>
        <v>13.115912700750123</v>
      </c>
      <c r="F29" s="54">
        <f t="shared" ref="F29:I29" si="0">AVERAGE(F3:F27)</f>
        <v>1.2233733304149463</v>
      </c>
      <c r="G29" s="54">
        <f t="shared" si="0"/>
        <v>1.0330079285025422</v>
      </c>
      <c r="H29" s="54">
        <f t="shared" si="0"/>
        <v>4.7590250870244724</v>
      </c>
      <c r="I29" s="55">
        <f t="shared" si="0"/>
        <v>1.1413686573165607</v>
      </c>
      <c r="J29" s="56">
        <f t="shared" ref="J29:K29" si="1">AVERAGE(J3:J27)</f>
        <v>25.306163420068035</v>
      </c>
      <c r="K29" s="56">
        <f t="shared" si="1"/>
        <v>154.4533084780912</v>
      </c>
    </row>
    <row r="30" spans="2:15" ht="19">
      <c r="B30" s="52" t="s">
        <v>783</v>
      </c>
      <c r="C30" s="53"/>
      <c r="D30" s="53"/>
      <c r="E30" s="54">
        <f>MEDIAN(E3:E28)</f>
        <v>11.541250304544651</v>
      </c>
      <c r="F30" s="54">
        <f t="shared" ref="F30:I30" si="2">MEDIAN(F3:F28)</f>
        <v>1.1917380330088938</v>
      </c>
      <c r="G30" s="54">
        <f t="shared" si="2"/>
        <v>0.89322903949812227</v>
      </c>
      <c r="H30" s="54">
        <f t="shared" si="2"/>
        <v>5.1251645532492152</v>
      </c>
      <c r="I30" s="55">
        <f t="shared" si="2"/>
        <v>1.1364279806681417</v>
      </c>
      <c r="J30" s="56">
        <f t="shared" ref="J30:K30" si="3">MEDIAN(J3:J28)</f>
        <v>23.011537632089713</v>
      </c>
      <c r="K30" s="56">
        <f t="shared" si="3"/>
        <v>147.58962113217825</v>
      </c>
    </row>
    <row r="31" spans="2:15" ht="19">
      <c r="B31" s="52" t="s">
        <v>785</v>
      </c>
      <c r="C31" s="53"/>
      <c r="D31" s="53"/>
      <c r="E31" s="57">
        <f>_xlfn.QUARTILE.EXC(E3:E28,1)</f>
        <v>7.9221235496202693</v>
      </c>
      <c r="F31" s="57">
        <f t="shared" ref="F31:I31" si="4">_xlfn.QUARTILE.EXC(F3:F28,1)</f>
        <v>0.82845705247224721</v>
      </c>
      <c r="G31" s="57">
        <f t="shared" si="4"/>
        <v>0.62996597558971668</v>
      </c>
      <c r="H31" s="57">
        <f t="shared" si="4"/>
        <v>3.3771738107641673</v>
      </c>
      <c r="I31" s="58">
        <f t="shared" si="4"/>
        <v>0.87936627905848253</v>
      </c>
      <c r="J31" s="59">
        <f t="shared" ref="J31:K31" si="5">_xlfn.QUARTILE.EXC(J3:J28,1)</f>
        <v>10.268945061992303</v>
      </c>
      <c r="K31" s="59">
        <f t="shared" si="5"/>
        <v>94.560968884482946</v>
      </c>
    </row>
    <row r="32" spans="2:15" ht="20" thickBot="1">
      <c r="B32" s="60" t="s">
        <v>786</v>
      </c>
      <c r="C32" s="61"/>
      <c r="D32" s="61"/>
      <c r="E32" s="62">
        <f>_xlfn.QUARTILE.EXC(E3:E28,3)</f>
        <v>15.289163846496685</v>
      </c>
      <c r="F32" s="62">
        <f t="shared" ref="F32:I32" si="6">_xlfn.QUARTILE.EXC(F3:F28,3)</f>
        <v>1.4309402077742222</v>
      </c>
      <c r="G32" s="62">
        <f t="shared" si="6"/>
        <v>1.2126830581445138</v>
      </c>
      <c r="H32" s="62">
        <f t="shared" si="6"/>
        <v>6.0244157125575919</v>
      </c>
      <c r="I32" s="63">
        <f t="shared" si="6"/>
        <v>1.3689020338291427</v>
      </c>
      <c r="J32" s="64">
        <f t="shared" ref="J32:K32" si="7">_xlfn.QUARTILE.EXC(J3:J28,3)</f>
        <v>36.345802650957289</v>
      </c>
      <c r="K32" s="64">
        <f t="shared" si="7"/>
        <v>202.66873171135785</v>
      </c>
    </row>
    <row r="33" spans="2:10" ht="12" thickBot="1"/>
    <row r="34" spans="2:10" s="47" customFormat="1" ht="19">
      <c r="B34" s="75" t="s">
        <v>788</v>
      </c>
      <c r="C34" s="76" t="s">
        <v>787</v>
      </c>
      <c r="D34" s="84" t="s">
        <v>798</v>
      </c>
      <c r="E34" s="77" t="s">
        <v>785</v>
      </c>
      <c r="F34" s="77" t="s">
        <v>783</v>
      </c>
      <c r="G34" s="77" t="s">
        <v>786</v>
      </c>
      <c r="H34" s="76" t="s">
        <v>785</v>
      </c>
      <c r="I34" s="76" t="s">
        <v>783</v>
      </c>
      <c r="J34" s="78" t="s">
        <v>786</v>
      </c>
    </row>
    <row r="35" spans="2:10" s="47" customFormat="1" ht="19">
      <c r="B35" s="79" t="s">
        <v>789</v>
      </c>
      <c r="C35" s="72" t="s">
        <v>789</v>
      </c>
      <c r="D35" s="85">
        <v>111071</v>
      </c>
      <c r="E35" s="73">
        <f>$D$35*H$35</f>
        <v>879918.18477987288</v>
      </c>
      <c r="F35" s="73">
        <f t="shared" ref="F35:G35" si="8">$D$35*I$35</f>
        <v>1281898.2125760789</v>
      </c>
      <c r="G35" s="73">
        <f t="shared" si="8"/>
        <v>1698182.7175942333</v>
      </c>
      <c r="H35" s="74">
        <f>E31</f>
        <v>7.9221235496202693</v>
      </c>
      <c r="I35" s="74">
        <f>E30</f>
        <v>11.541250304544651</v>
      </c>
      <c r="J35" s="80">
        <f>E32</f>
        <v>15.289163846496685</v>
      </c>
    </row>
    <row r="36" spans="2:10" s="47" customFormat="1" ht="19">
      <c r="B36" s="79" t="s">
        <v>790</v>
      </c>
      <c r="C36" s="72" t="s">
        <v>799</v>
      </c>
      <c r="D36" s="85">
        <v>271142</v>
      </c>
      <c r="E36" s="73">
        <f>$D$36*H$36</f>
        <v>224629.50212143007</v>
      </c>
      <c r="F36" s="73">
        <f t="shared" ref="F36:G36" si="9">$D$36*I$36</f>
        <v>323130.23374609748</v>
      </c>
      <c r="G36" s="73">
        <f t="shared" si="9"/>
        <v>387987.98981631815</v>
      </c>
      <c r="H36" s="74">
        <f>F31</f>
        <v>0.82845705247224721</v>
      </c>
      <c r="I36" s="74">
        <f>F30</f>
        <v>1.1917380330088938</v>
      </c>
      <c r="J36" s="80">
        <f>F32</f>
        <v>1.4309402077742222</v>
      </c>
    </row>
    <row r="37" spans="2:10" s="47" customFormat="1" ht="19">
      <c r="B37" s="79" t="s">
        <v>791</v>
      </c>
      <c r="C37" s="72" t="s">
        <v>800</v>
      </c>
      <c r="D37" s="85">
        <v>355940</v>
      </c>
      <c r="E37" s="73">
        <f>$D$37*H$37</f>
        <v>224230.08935140376</v>
      </c>
      <c r="F37" s="73">
        <f t="shared" ref="F37:G37" si="10">$D$37*I$37</f>
        <v>317935.94431896164</v>
      </c>
      <c r="G37" s="73">
        <f t="shared" si="10"/>
        <v>431642.40771595825</v>
      </c>
      <c r="H37" s="74">
        <f>G31</f>
        <v>0.62996597558971668</v>
      </c>
      <c r="I37" s="74">
        <f>G30</f>
        <v>0.89322903949812227</v>
      </c>
      <c r="J37" s="80">
        <f>G32</f>
        <v>1.2126830581445138</v>
      </c>
    </row>
    <row r="38" spans="2:10" s="47" customFormat="1" ht="19">
      <c r="B38" s="79" t="s">
        <v>792</v>
      </c>
      <c r="C38" s="72" t="s">
        <v>801</v>
      </c>
      <c r="D38" s="85">
        <f>212908+11023</f>
        <v>223931</v>
      </c>
      <c r="E38" s="73">
        <f>$D$38*H$38</f>
        <v>756253.90861823072</v>
      </c>
      <c r="F38" s="73">
        <f t="shared" ref="F38:G38" si="11">$D$38*I$38</f>
        <v>1147683.22357365</v>
      </c>
      <c r="G38" s="73">
        <f t="shared" si="11"/>
        <v>1349053.4349287341</v>
      </c>
      <c r="H38" s="74">
        <f>H31</f>
        <v>3.3771738107641673</v>
      </c>
      <c r="I38" s="74">
        <f>H30</f>
        <v>5.1251645532492152</v>
      </c>
      <c r="J38" s="80">
        <f>H32</f>
        <v>6.0244157125575919</v>
      </c>
    </row>
    <row r="39" spans="2:10" s="47" customFormat="1" ht="19">
      <c r="B39" s="79" t="s">
        <v>751</v>
      </c>
      <c r="C39" s="72" t="s">
        <v>802</v>
      </c>
      <c r="D39" s="85">
        <f>271142+19021+7997-48841</f>
        <v>249319</v>
      </c>
      <c r="E39" s="73">
        <f>$D$39*H$39</f>
        <v>219242.7213285818</v>
      </c>
      <c r="F39" s="73">
        <f t="shared" ref="F39:G39" si="12">$D$39*I$39</f>
        <v>283333.08771220042</v>
      </c>
      <c r="G39" s="73">
        <f t="shared" si="12"/>
        <v>341293.28617224802</v>
      </c>
      <c r="H39" s="74">
        <f>I31</f>
        <v>0.87936627905848253</v>
      </c>
      <c r="I39" s="74">
        <f>I30</f>
        <v>1.1364279806681417</v>
      </c>
      <c r="J39" s="80">
        <f>I32</f>
        <v>1.3689020338291427</v>
      </c>
    </row>
    <row r="40" spans="2:10" s="47" customFormat="1" ht="19">
      <c r="B40" s="79" t="s">
        <v>796</v>
      </c>
      <c r="C40" s="72" t="s">
        <v>803</v>
      </c>
      <c r="D40" s="86">
        <v>265900</v>
      </c>
      <c r="E40" s="73">
        <f>$D$40*H$40</f>
        <v>2730512.4919837536</v>
      </c>
      <c r="F40" s="73">
        <f t="shared" ref="F40:G40" si="13">$D$40*I$40</f>
        <v>6118767.8563726544</v>
      </c>
      <c r="G40" s="73">
        <f t="shared" si="13"/>
        <v>9664348.924889544</v>
      </c>
      <c r="H40" s="87">
        <f>J31</f>
        <v>10.268945061992303</v>
      </c>
      <c r="I40" s="87">
        <f>J30</f>
        <v>23.011537632089713</v>
      </c>
      <c r="J40" s="88">
        <f>J32</f>
        <v>36.345802650957289</v>
      </c>
    </row>
    <row r="41" spans="2:10" ht="20" thickBot="1">
      <c r="B41" s="81" t="s">
        <v>797</v>
      </c>
      <c r="C41" s="82" t="s">
        <v>804</v>
      </c>
      <c r="D41" s="89">
        <v>10300</v>
      </c>
      <c r="E41" s="83">
        <f>$D$41*H$41</f>
        <v>973977.97951017437</v>
      </c>
      <c r="F41" s="83">
        <f t="shared" ref="F41:G41" si="14">$D$41*I$41</f>
        <v>1520173.0976614361</v>
      </c>
      <c r="G41" s="83">
        <f t="shared" si="14"/>
        <v>2087487.9366269859</v>
      </c>
      <c r="H41" s="90">
        <f>K31</f>
        <v>94.560968884482946</v>
      </c>
      <c r="I41" s="90">
        <f>K30</f>
        <v>147.58962113217825</v>
      </c>
      <c r="J41" s="91">
        <f>K32</f>
        <v>202.66873171135785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3"/>
  <sheetViews>
    <sheetView workbookViewId="0">
      <selection activeCell="K1" sqref="K1:L27"/>
    </sheetView>
  </sheetViews>
  <sheetFormatPr baseColWidth="10" defaultRowHeight="11"/>
  <cols>
    <col min="1" max="1" width="34.6640625" bestFit="1" customWidth="1"/>
    <col min="2" max="2" width="16.33203125" customWidth="1"/>
    <col min="3" max="3" width="16.33203125" bestFit="1" customWidth="1"/>
    <col min="4" max="5" width="9.83203125" bestFit="1" customWidth="1"/>
    <col min="6" max="6" width="6.33203125" bestFit="1" customWidth="1"/>
    <col min="7" max="7" width="5.1640625" bestFit="1" customWidth="1"/>
    <col min="8" max="8" width="8.5" bestFit="1" customWidth="1"/>
    <col min="9" max="9" width="12.6640625" customWidth="1"/>
    <col min="10" max="10" width="8.6640625" customWidth="1"/>
    <col min="11" max="11" width="9.33203125" bestFit="1" customWidth="1"/>
    <col min="12" max="12" width="9.1640625" bestFit="1" customWidth="1"/>
    <col min="13" max="14" width="8.1640625" bestFit="1" customWidth="1"/>
    <col min="15" max="15" width="10.83203125" style="34"/>
    <col min="16" max="16" width="9.33203125" bestFit="1" customWidth="1"/>
    <col min="17" max="17" width="8.1640625" bestFit="1" customWidth="1"/>
    <col min="18" max="18" width="15" style="34" customWidth="1"/>
  </cols>
  <sheetData>
    <row r="1" spans="1:18" ht="100">
      <c r="A1" s="37" t="s">
        <v>1</v>
      </c>
      <c r="B1" s="37" t="s">
        <v>2</v>
      </c>
      <c r="C1" s="37" t="s">
        <v>4</v>
      </c>
      <c r="D1" s="38" t="s">
        <v>744</v>
      </c>
      <c r="E1" s="39" t="s">
        <v>745</v>
      </c>
      <c r="F1" s="39" t="s">
        <v>747</v>
      </c>
      <c r="G1" s="37" t="s">
        <v>748</v>
      </c>
      <c r="H1" s="37" t="s">
        <v>749</v>
      </c>
      <c r="I1" s="37" t="s">
        <v>750</v>
      </c>
      <c r="J1" s="37" t="s">
        <v>751</v>
      </c>
      <c r="K1" s="37" t="s">
        <v>753</v>
      </c>
      <c r="L1" s="37" t="s">
        <v>752</v>
      </c>
      <c r="M1" s="37" t="s">
        <v>746</v>
      </c>
      <c r="N1" s="37" t="s">
        <v>754</v>
      </c>
      <c r="O1" s="37" t="s">
        <v>770</v>
      </c>
      <c r="P1" s="37" t="s">
        <v>755</v>
      </c>
      <c r="Q1" s="37" t="s">
        <v>756</v>
      </c>
      <c r="R1" s="37" t="s">
        <v>50</v>
      </c>
    </row>
    <row r="2" spans="1:18" ht="17">
      <c r="A2" s="40" t="s">
        <v>758</v>
      </c>
      <c r="B2" s="40" t="s">
        <v>266</v>
      </c>
      <c r="C2" s="41" t="s">
        <v>125</v>
      </c>
      <c r="D2" s="42">
        <v>320113.5</v>
      </c>
      <c r="E2" s="42">
        <v>225377</v>
      </c>
      <c r="F2" s="43">
        <v>16.169892776523703</v>
      </c>
      <c r="G2" s="43">
        <v>1.493949237202415</v>
      </c>
      <c r="H2" s="43">
        <v>1.1787209520688424</v>
      </c>
      <c r="I2" s="43">
        <v>8.8470690655832858</v>
      </c>
      <c r="J2" s="43">
        <v>1.4203467967006393</v>
      </c>
      <c r="K2" s="44">
        <v>23.011537632089713</v>
      </c>
      <c r="L2" s="45">
        <v>228.7832332761578</v>
      </c>
      <c r="M2" s="46">
        <v>9.239079428970666E-2</v>
      </c>
      <c r="N2" s="46">
        <v>7.9843994728832135E-2</v>
      </c>
      <c r="O2" s="46">
        <v>6.6261134043015424E-2</v>
      </c>
      <c r="P2" s="46">
        <v>0.19706560163508766</v>
      </c>
      <c r="Q2" s="46">
        <v>0.13190916848293638</v>
      </c>
      <c r="R2" s="41" t="s">
        <v>68</v>
      </c>
    </row>
    <row r="3" spans="1:18" ht="17">
      <c r="A3" s="40" t="s">
        <v>759</v>
      </c>
      <c r="B3" s="40" t="s">
        <v>591</v>
      </c>
      <c r="C3" s="41" t="s">
        <v>125</v>
      </c>
      <c r="D3" s="42">
        <v>298288.7</v>
      </c>
      <c r="E3" s="42">
        <v>260053</v>
      </c>
      <c r="F3" s="43">
        <v>11.573270470979089</v>
      </c>
      <c r="G3" s="43">
        <v>1.1924816004349446</v>
      </c>
      <c r="H3" s="43">
        <v>0.82062422625106612</v>
      </c>
      <c r="I3" s="43">
        <v>5.5711161331291326</v>
      </c>
      <c r="J3" s="43">
        <v>1.1470304130311899</v>
      </c>
      <c r="K3" s="44">
        <v>58.419251860556209</v>
      </c>
      <c r="L3" s="45">
        <v>222.93624813153963</v>
      </c>
      <c r="M3" s="46">
        <v>0.10303756431038127</v>
      </c>
      <c r="N3" s="46">
        <v>0.10612067540078368</v>
      </c>
      <c r="O3" s="46">
        <v>7.5922308729263532E-2</v>
      </c>
      <c r="P3" s="46">
        <v>0.38673821773405959</v>
      </c>
      <c r="Q3" s="46">
        <v>0.32431378194263211</v>
      </c>
      <c r="R3" s="41" t="s">
        <v>82</v>
      </c>
    </row>
    <row r="4" spans="1:18" ht="17">
      <c r="A4" s="40" t="s">
        <v>760</v>
      </c>
      <c r="B4" s="40" t="s">
        <v>159</v>
      </c>
      <c r="C4" s="41" t="s">
        <v>125</v>
      </c>
      <c r="D4" s="42">
        <v>246788</v>
      </c>
      <c r="E4" s="42">
        <v>180442</v>
      </c>
      <c r="F4" s="43">
        <v>14.99558753648768</v>
      </c>
      <c r="G4" s="43">
        <v>1.4292739107367005</v>
      </c>
      <c r="H4" s="43">
        <v>1.6134680134680135</v>
      </c>
      <c r="I4" s="43">
        <v>7.423758385223957</v>
      </c>
      <c r="J4" s="43">
        <v>1.3676860154509483</v>
      </c>
      <c r="K4" s="44">
        <v>36.345802650957289</v>
      </c>
      <c r="L4" s="45">
        <v>230.75081813931743</v>
      </c>
      <c r="M4" s="46">
        <v>9.5312965047815001E-2</v>
      </c>
      <c r="N4" s="46">
        <v>8.0829296948603982E-2</v>
      </c>
      <c r="O4" s="46">
        <v>9.5354842927658459E-2</v>
      </c>
      <c r="P4" s="46">
        <v>0.22295767175226783</v>
      </c>
      <c r="Q4" s="46">
        <v>0.15599366229062925</v>
      </c>
      <c r="R4" s="41" t="s">
        <v>68</v>
      </c>
    </row>
    <row r="5" spans="1:18" ht="17">
      <c r="A5" s="40" t="s">
        <v>761</v>
      </c>
      <c r="B5" s="40" t="s">
        <v>482</v>
      </c>
      <c r="C5" s="41" t="s">
        <v>125</v>
      </c>
      <c r="D5" s="42">
        <v>183879.1</v>
      </c>
      <c r="E5" s="42">
        <v>215092.1</v>
      </c>
      <c r="F5" s="43">
        <v>25.096455027368638</v>
      </c>
      <c r="G5" s="43">
        <v>0.82320999625610503</v>
      </c>
      <c r="H5" s="43">
        <v>0.53708121742899584</v>
      </c>
      <c r="I5" s="43">
        <v>3.7348142942450107</v>
      </c>
      <c r="J5" s="43">
        <v>0.8548854188508086</v>
      </c>
      <c r="K5" s="44">
        <v>23.09400668157042</v>
      </c>
      <c r="L5" s="45">
        <v>123.26815043239257</v>
      </c>
      <c r="M5" s="46">
        <v>3.280184374081372E-2</v>
      </c>
      <c r="N5" s="46">
        <v>8.9495151146880808E-2</v>
      </c>
      <c r="O5" s="46">
        <v>5.622527144815774E-2</v>
      </c>
      <c r="P5" s="46">
        <v>0.33530798774993048</v>
      </c>
      <c r="Q5" s="46">
        <v>0.40731768233486604</v>
      </c>
      <c r="R5" s="41" t="s">
        <v>150</v>
      </c>
    </row>
    <row r="6" spans="1:18" ht="17">
      <c r="A6" s="40" t="s">
        <v>762</v>
      </c>
      <c r="B6" s="40" t="s">
        <v>700</v>
      </c>
      <c r="C6" s="41" t="s">
        <v>125</v>
      </c>
      <c r="D6" s="42">
        <v>160221.6</v>
      </c>
      <c r="E6" s="42">
        <v>138135</v>
      </c>
      <c r="F6" s="43">
        <v>14.055168894785183</v>
      </c>
      <c r="G6" s="43">
        <v>1.1909944655828433</v>
      </c>
      <c r="H6" s="43">
        <v>0.89421351073804534</v>
      </c>
      <c r="I6" s="43">
        <v>5.1192280656910985</v>
      </c>
      <c r="J6" s="43">
        <v>1.1598914105766098</v>
      </c>
      <c r="K6" s="44">
        <v>26.487287154901637</v>
      </c>
      <c r="L6" s="45">
        <v>158.1654491609082</v>
      </c>
      <c r="M6" s="46">
        <v>8.4737115185057069E-2</v>
      </c>
      <c r="N6" s="46">
        <v>0.1203387990009773</v>
      </c>
      <c r="O6" s="46">
        <v>9.2774701969013704E-2</v>
      </c>
      <c r="P6" s="46">
        <v>0.46463161535800762</v>
      </c>
      <c r="Q6" s="46">
        <v>0.39012071742132598</v>
      </c>
      <c r="R6" s="41" t="s">
        <v>121</v>
      </c>
    </row>
    <row r="7" spans="1:18" ht="17">
      <c r="A7" s="40" t="s">
        <v>763</v>
      </c>
      <c r="B7" s="40" t="s">
        <v>124</v>
      </c>
      <c r="C7" s="41" t="s">
        <v>125</v>
      </c>
      <c r="D7" s="42">
        <v>176439.2</v>
      </c>
      <c r="E7" s="42">
        <v>145861</v>
      </c>
      <c r="F7" s="43">
        <v>27.236790278650744</v>
      </c>
      <c r="G7" s="43">
        <v>1.307556601591181</v>
      </c>
      <c r="H7" s="43">
        <v>0.62646177443865314</v>
      </c>
      <c r="I7" s="43">
        <v>5.5789287295263392</v>
      </c>
      <c r="J7" s="43">
        <v>1.2096393141415458</v>
      </c>
      <c r="K7" s="44">
        <v>16.472710297824666</v>
      </c>
      <c r="L7" s="45">
        <v>133.01108179419526</v>
      </c>
      <c r="M7" s="46">
        <v>4.8007000392263362E-2</v>
      </c>
      <c r="N7" s="46">
        <v>0.1025839669274172</v>
      </c>
      <c r="O7" s="46">
        <v>5.3127352260300235E-2</v>
      </c>
      <c r="P7" s="46">
        <v>0.66628446134194297</v>
      </c>
      <c r="Q7" s="46">
        <v>0.50956452709667299</v>
      </c>
      <c r="R7" s="41" t="s">
        <v>82</v>
      </c>
    </row>
    <row r="8" spans="1:18" ht="21" customHeight="1">
      <c r="A8" s="40" t="s">
        <v>771</v>
      </c>
      <c r="B8" s="40" t="s">
        <v>491</v>
      </c>
      <c r="C8" s="41" t="s">
        <v>125</v>
      </c>
      <c r="D8" s="42">
        <v>172259.19999999998</v>
      </c>
      <c r="E8" s="42">
        <v>141562.1</v>
      </c>
      <c r="F8" s="43">
        <v>12.506099797080898</v>
      </c>
      <c r="G8" s="43">
        <v>1.4286687808876655</v>
      </c>
      <c r="H8" s="43">
        <v>2.369054986645982</v>
      </c>
      <c r="I8" s="43">
        <v>6.3280568668148334</v>
      </c>
      <c r="J8" s="43">
        <v>1.2168454692322308</v>
      </c>
      <c r="K8" s="44">
        <v>20.850838225503843</v>
      </c>
      <c r="L8" s="45">
        <v>199.69765824252258</v>
      </c>
      <c r="M8" s="46">
        <v>0.11423775630042048</v>
      </c>
      <c r="N8" s="46">
        <v>0.11933631953750333</v>
      </c>
      <c r="O8" s="46">
        <v>0.23233377617511231</v>
      </c>
      <c r="P8" s="46">
        <v>1.1790999339480492</v>
      </c>
      <c r="Q8" s="46">
        <v>0.82531371142263421</v>
      </c>
      <c r="R8" s="41" t="s">
        <v>62</v>
      </c>
    </row>
    <row r="9" spans="1:18" ht="17">
      <c r="A9" s="40" t="s">
        <v>782</v>
      </c>
      <c r="B9" s="40" t="s">
        <v>552</v>
      </c>
      <c r="C9" s="41" t="s">
        <v>125</v>
      </c>
      <c r="D9" s="42">
        <v>118410.1</v>
      </c>
      <c r="E9" s="42">
        <v>220324</v>
      </c>
      <c r="F9" s="43">
        <v>3.3989471049178088</v>
      </c>
      <c r="G9" s="43">
        <v>0.4678917236860311</v>
      </c>
      <c r="H9" s="43">
        <v>0.89611479583342157</v>
      </c>
      <c r="I9" s="43">
        <v>2.7787774891287258</v>
      </c>
      <c r="J9" s="43">
        <v>0.53743623027904364</v>
      </c>
      <c r="K9" s="44">
        <v>22.683927203065135</v>
      </c>
      <c r="L9" s="45">
        <v>31.824683527293253</v>
      </c>
      <c r="M9" s="46">
        <v>0.13765784204439549</v>
      </c>
      <c r="N9" s="46">
        <v>0.14463653528439935</v>
      </c>
      <c r="O9" s="46">
        <v>0.24116524339852818</v>
      </c>
      <c r="P9" s="46">
        <v>0.29051290016890435</v>
      </c>
      <c r="Q9" s="46">
        <v>0.62089771086407786</v>
      </c>
      <c r="R9" s="41" t="s">
        <v>341</v>
      </c>
    </row>
    <row r="10" spans="1:18" ht="17">
      <c r="A10" s="40" t="s">
        <v>772</v>
      </c>
      <c r="B10" s="40" t="s">
        <v>180</v>
      </c>
      <c r="C10" s="41" t="s">
        <v>125</v>
      </c>
      <c r="D10" s="42">
        <v>79675</v>
      </c>
      <c r="E10" s="42">
        <v>102937.60000000001</v>
      </c>
      <c r="F10" s="43">
        <v>12.676778422691219</v>
      </c>
      <c r="G10" s="43">
        <v>0.77694591974594229</v>
      </c>
      <c r="H10" s="43">
        <v>0.18669923485533532</v>
      </c>
      <c r="I10" s="43">
        <v>3.3166408578517075</v>
      </c>
      <c r="J10" s="43">
        <v>0.77401260569510066</v>
      </c>
      <c r="K10" s="44">
        <v>47.824129651860744</v>
      </c>
      <c r="L10" s="45">
        <v>176.46733111849392</v>
      </c>
      <c r="M10" s="46">
        <v>6.1288909046104512E-2</v>
      </c>
      <c r="N10" s="46">
        <v>8.3197976249689137E-2</v>
      </c>
      <c r="O10" s="46">
        <v>2.0068146685259653E-2</v>
      </c>
      <c r="P10" s="46">
        <v>0.21561050634137266</v>
      </c>
      <c r="Q10" s="46">
        <v>0.27751031424668049</v>
      </c>
      <c r="R10" s="41" t="s">
        <v>150</v>
      </c>
    </row>
    <row r="11" spans="1:18" ht="17">
      <c r="A11" s="40" t="s">
        <v>774</v>
      </c>
      <c r="B11" s="40" t="s">
        <v>561</v>
      </c>
      <c r="C11" s="41" t="s">
        <v>125</v>
      </c>
      <c r="D11" s="42">
        <v>119752.6</v>
      </c>
      <c r="E11" s="42">
        <v>106368.70000000001</v>
      </c>
      <c r="F11" s="43">
        <v>7.8520524858553022</v>
      </c>
      <c r="G11" s="43">
        <v>1.2293106579538016</v>
      </c>
      <c r="H11" s="43">
        <v>0.91134880499842097</v>
      </c>
      <c r="I11" s="43">
        <v>3.8435338560639858</v>
      </c>
      <c r="J11" s="43">
        <v>1.1258255483050934</v>
      </c>
      <c r="K11" s="44">
        <v>2.9270776300351975</v>
      </c>
      <c r="L11" s="45">
        <v>60.9645166216973</v>
      </c>
      <c r="M11" s="46">
        <v>0.15655914936486778</v>
      </c>
      <c r="N11" s="46">
        <v>0.18687452229838286</v>
      </c>
      <c r="O11" s="46">
        <v>0.15127376780325946</v>
      </c>
      <c r="P11" s="46">
        <v>1.0434244026467554</v>
      </c>
      <c r="Q11" s="46">
        <v>0.84878821792983117</v>
      </c>
      <c r="R11" s="41" t="s">
        <v>341</v>
      </c>
    </row>
    <row r="12" spans="1:18" ht="17">
      <c r="A12" s="40" t="s">
        <v>764</v>
      </c>
      <c r="B12" s="40" t="s">
        <v>533</v>
      </c>
      <c r="C12" s="41" t="s">
        <v>125</v>
      </c>
      <c r="D12" s="42">
        <v>61254.099999999991</v>
      </c>
      <c r="E12" s="42">
        <v>57722.8</v>
      </c>
      <c r="F12" s="43">
        <v>5.8121020897311064</v>
      </c>
      <c r="G12" s="43">
        <v>1.0603160559280984</v>
      </c>
      <c r="H12" s="43">
        <v>0.46377532516991959</v>
      </c>
      <c r="I12" s="43">
        <v>3.1418320399255242</v>
      </c>
      <c r="J12" s="43">
        <v>1.0611768659870968</v>
      </c>
      <c r="K12" s="44">
        <v>5.1006828212174193</v>
      </c>
      <c r="L12" s="45">
        <v>71.516754232340915</v>
      </c>
      <c r="M12" s="46">
        <v>0.18243245551406911</v>
      </c>
      <c r="N12" s="46">
        <v>0.23550832599943178</v>
      </c>
      <c r="O12" s="46">
        <v>0.10292624535214659</v>
      </c>
      <c r="P12" s="46">
        <v>0.13160456798516054</v>
      </c>
      <c r="Q12" s="46">
        <v>0.12411824497929215</v>
      </c>
      <c r="R12" s="41" t="s">
        <v>341</v>
      </c>
    </row>
    <row r="13" spans="1:18" ht="17">
      <c r="A13" s="40" t="s">
        <v>765</v>
      </c>
      <c r="B13" s="40" t="s">
        <v>247</v>
      </c>
      <c r="C13" s="41" t="s">
        <v>125</v>
      </c>
      <c r="D13" s="42">
        <v>72985.100000000006</v>
      </c>
      <c r="E13" s="42">
        <v>54656</v>
      </c>
      <c r="F13" s="43">
        <v>11.257869605142332</v>
      </c>
      <c r="G13" s="43">
        <v>1.4265557365603909</v>
      </c>
      <c r="H13" s="43">
        <v>1.0466214472136979</v>
      </c>
      <c r="I13" s="43">
        <v>3.0658279425354955</v>
      </c>
      <c r="J13" s="43">
        <v>1.335353849531616</v>
      </c>
      <c r="K13" s="44">
        <v>28.532095387021112</v>
      </c>
      <c r="L13" s="45">
        <v>102.36339410939692</v>
      </c>
      <c r="M13" s="46">
        <v>0.1267163137072376</v>
      </c>
      <c r="N13" s="46">
        <v>0.25993486533957844</v>
      </c>
      <c r="O13" s="46">
        <v>0.20373132188028795</v>
      </c>
      <c r="P13" s="46">
        <v>0.59872003723528044</v>
      </c>
      <c r="Q13" s="46">
        <v>0.41969621087422165</v>
      </c>
      <c r="R13" s="41" t="s">
        <v>249</v>
      </c>
    </row>
    <row r="14" spans="1:18" ht="17">
      <c r="A14" s="40" t="s">
        <v>766</v>
      </c>
      <c r="B14" s="40" t="s">
        <v>244</v>
      </c>
      <c r="C14" s="41" t="s">
        <v>125</v>
      </c>
      <c r="D14" s="42">
        <v>72239.600000000006</v>
      </c>
      <c r="E14" s="42">
        <v>75795.100000000006</v>
      </c>
      <c r="F14" s="43">
        <v>20.634705085765873</v>
      </c>
      <c r="G14" s="43">
        <v>0.93912940757531138</v>
      </c>
      <c r="H14" s="43">
        <v>0.8922445682581992</v>
      </c>
      <c r="I14" s="43">
        <v>4.0328029922402724</v>
      </c>
      <c r="J14" s="43">
        <v>0.9530906351465992</v>
      </c>
      <c r="K14" s="44">
        <v>20.40666666666667</v>
      </c>
      <c r="L14" s="45" t="s">
        <v>757</v>
      </c>
      <c r="M14" s="46">
        <v>4.5512131318180882E-2</v>
      </c>
      <c r="N14" s="46">
        <v>0.11431213891135442</v>
      </c>
      <c r="O14" s="46">
        <v>0.10701436072125972</v>
      </c>
      <c r="P14" s="46">
        <v>0.50699870571880545</v>
      </c>
      <c r="Q14" s="46">
        <v>0.53986032343274026</v>
      </c>
      <c r="R14" s="41" t="s">
        <v>196</v>
      </c>
    </row>
    <row r="15" spans="1:18" ht="17">
      <c r="A15" s="40" t="s">
        <v>767</v>
      </c>
      <c r="B15" s="40" t="s">
        <v>667</v>
      </c>
      <c r="C15" s="41" t="s">
        <v>125</v>
      </c>
      <c r="D15" s="42">
        <v>57444.5</v>
      </c>
      <c r="E15" s="42">
        <v>43385.9</v>
      </c>
      <c r="F15" s="43">
        <v>12.374762833703</v>
      </c>
      <c r="G15" s="43">
        <v>1.4359390988867871</v>
      </c>
      <c r="H15" s="43">
        <v>1.9837040976303775</v>
      </c>
      <c r="I15" s="43">
        <v>5.7786596652180915</v>
      </c>
      <c r="J15" s="43">
        <v>1.324036149993431</v>
      </c>
      <c r="K15" s="44">
        <v>14.004022428083861</v>
      </c>
      <c r="L15" s="45">
        <v>211.58195211786372</v>
      </c>
      <c r="M15" s="46">
        <v>0.11603770659555335</v>
      </c>
      <c r="N15" s="46">
        <v>0.12204886841116583</v>
      </c>
      <c r="O15" s="46">
        <v>0.18285666926811747</v>
      </c>
      <c r="P15" s="46">
        <v>0.3942726906260659</v>
      </c>
      <c r="Q15" s="46">
        <v>0.27457479981687671</v>
      </c>
      <c r="R15" s="41" t="s">
        <v>140</v>
      </c>
    </row>
    <row r="16" spans="1:18" ht="17">
      <c r="A16" s="40" t="s">
        <v>768</v>
      </c>
      <c r="B16" s="40" t="s">
        <v>549</v>
      </c>
      <c r="C16" s="41" t="s">
        <v>125</v>
      </c>
      <c r="D16" s="42">
        <v>48157.599999999999</v>
      </c>
      <c r="E16" s="42">
        <v>32402.799999999996</v>
      </c>
      <c r="F16" s="43">
        <v>12.50144496015413</v>
      </c>
      <c r="G16" s="43">
        <v>1.5819721181763777</v>
      </c>
      <c r="H16" s="43">
        <v>0.62999699114349628</v>
      </c>
      <c r="I16" s="43">
        <v>4.740807828235595</v>
      </c>
      <c r="J16" s="43">
        <v>1.4862172404853904</v>
      </c>
      <c r="K16" s="44" t="s">
        <v>757</v>
      </c>
      <c r="L16" s="45" t="s">
        <v>757</v>
      </c>
      <c r="M16" s="46">
        <v>0.12654314147033399</v>
      </c>
      <c r="N16" s="46">
        <v>0.1867184317404669</v>
      </c>
      <c r="O16" s="46">
        <v>7.9148624429298417E-2</v>
      </c>
      <c r="P16" s="46">
        <v>0.62123865038379977</v>
      </c>
      <c r="Q16" s="46">
        <v>0.39269886191163356</v>
      </c>
      <c r="R16" s="41" t="s">
        <v>256</v>
      </c>
    </row>
    <row r="17" spans="1:18" ht="17">
      <c r="A17" s="40" t="s">
        <v>769</v>
      </c>
      <c r="B17" s="40" t="s">
        <v>417</v>
      </c>
      <c r="C17" s="41" t="s">
        <v>125</v>
      </c>
      <c r="D17" s="42">
        <v>45561.7</v>
      </c>
      <c r="E17" s="42">
        <v>29896</v>
      </c>
      <c r="F17" s="43">
        <v>9.6317885967196037</v>
      </c>
      <c r="G17" s="43">
        <v>1.7344444444444442</v>
      </c>
      <c r="H17" s="43">
        <v>2.4759102271492228</v>
      </c>
      <c r="I17" s="43">
        <v>5.1569552914544419</v>
      </c>
      <c r="J17" s="43">
        <v>1.5240065560610114</v>
      </c>
      <c r="K17" s="44">
        <v>28.78186986734049</v>
      </c>
      <c r="L17" s="45">
        <v>189.84041666666664</v>
      </c>
      <c r="M17" s="46">
        <v>0.18007501172058135</v>
      </c>
      <c r="N17" s="46">
        <v>0.14403264650789402</v>
      </c>
      <c r="O17" s="46">
        <v>0.23399630474948374</v>
      </c>
      <c r="P17" s="46">
        <v>0.48368495077355839</v>
      </c>
      <c r="Q17" s="46">
        <v>0.27887024708276908</v>
      </c>
      <c r="R17" s="41" t="s">
        <v>68</v>
      </c>
    </row>
    <row r="18" spans="1:18" ht="19" customHeight="1">
      <c r="A18" s="40" t="s">
        <v>773</v>
      </c>
      <c r="B18" s="40" t="s">
        <v>230</v>
      </c>
      <c r="C18" s="41" t="s">
        <v>125</v>
      </c>
      <c r="D18" s="42">
        <v>45404.6</v>
      </c>
      <c r="E18" s="42">
        <v>25388.499999999996</v>
      </c>
      <c r="F18" s="43">
        <v>10.981240167413695</v>
      </c>
      <c r="G18" s="43">
        <v>2.178901676227722</v>
      </c>
      <c r="H18" s="43">
        <v>2.2125272883205991</v>
      </c>
      <c r="I18" s="43">
        <v>5.1311010408073319</v>
      </c>
      <c r="J18" s="43">
        <v>1.7883923823778485</v>
      </c>
      <c r="K18" s="44">
        <v>40.288021295474714</v>
      </c>
      <c r="L18" s="45">
        <v>174.23100537221794</v>
      </c>
      <c r="M18" s="46">
        <v>0.19842036445878933</v>
      </c>
      <c r="N18" s="46">
        <v>0.26016109655946595</v>
      </c>
      <c r="O18" s="46">
        <v>0.3218608685482614</v>
      </c>
      <c r="P18" s="46">
        <v>0.69031604490358456</v>
      </c>
      <c r="Q18" s="46">
        <v>0.31681835506167105</v>
      </c>
      <c r="R18" s="41" t="s">
        <v>233</v>
      </c>
    </row>
    <row r="19" spans="1:18" ht="17">
      <c r="A19" s="40" t="s">
        <v>777</v>
      </c>
      <c r="B19" s="40" t="s">
        <v>555</v>
      </c>
      <c r="C19" s="41" t="s">
        <v>125</v>
      </c>
      <c r="D19" s="42">
        <v>37089.300000000003</v>
      </c>
      <c r="E19" s="42">
        <v>33052.5</v>
      </c>
      <c r="F19" s="43">
        <v>4.5266754621325545</v>
      </c>
      <c r="G19" s="43">
        <v>1.152333800005283</v>
      </c>
      <c r="H19" s="43">
        <v>0.94414689156233933</v>
      </c>
      <c r="I19" s="43">
        <v>3.5586824278943028</v>
      </c>
      <c r="J19" s="43">
        <v>1.1221329702745633</v>
      </c>
      <c r="K19" s="44">
        <v>5.7933926897844428</v>
      </c>
      <c r="L19" s="45">
        <v>53.877542126670548</v>
      </c>
      <c r="M19" s="46">
        <v>0.25456514602052099</v>
      </c>
      <c r="N19" s="46">
        <v>0.23010664851372817</v>
      </c>
      <c r="O19" s="46">
        <v>0.19360849620959489</v>
      </c>
      <c r="P19" s="46">
        <v>0.43525021037974015</v>
      </c>
      <c r="Q19" s="46">
        <v>0.37771191852373387</v>
      </c>
      <c r="R19" s="41" t="s">
        <v>341</v>
      </c>
    </row>
    <row r="20" spans="1:18" ht="17">
      <c r="A20" s="40" t="s">
        <v>776</v>
      </c>
      <c r="B20" s="40" t="s">
        <v>578</v>
      </c>
      <c r="C20" s="41" t="s">
        <v>125</v>
      </c>
      <c r="D20" s="42">
        <v>35760.6</v>
      </c>
      <c r="E20" s="42">
        <v>45578.1</v>
      </c>
      <c r="F20" s="43">
        <v>11.509230138110214</v>
      </c>
      <c r="G20" s="43">
        <v>0.72004072134962183</v>
      </c>
      <c r="H20" s="43">
        <v>0.69814786976715126</v>
      </c>
      <c r="I20" s="43">
        <v>6.4836551536578728</v>
      </c>
      <c r="J20" s="43">
        <v>0.78460049892382522</v>
      </c>
      <c r="K20" s="44">
        <v>56.051097178683385</v>
      </c>
      <c r="L20" s="45">
        <v>137.01379310344828</v>
      </c>
      <c r="M20" s="46">
        <v>6.2562023064024919E-2</v>
      </c>
      <c r="N20" s="46">
        <v>6.8831302752857176E-2</v>
      </c>
      <c r="O20" s="46">
        <v>6.1247000806292598E-2</v>
      </c>
      <c r="P20" s="46">
        <v>0.49970628158185904</v>
      </c>
      <c r="Q20" s="46">
        <v>0.69399725149603375</v>
      </c>
      <c r="R20" s="41" t="s">
        <v>78</v>
      </c>
    </row>
    <row r="21" spans="1:18" ht="17">
      <c r="A21" s="40" t="s">
        <v>775</v>
      </c>
      <c r="B21" s="40" t="s">
        <v>421</v>
      </c>
      <c r="C21" s="41" t="s">
        <v>125</v>
      </c>
      <c r="D21" s="42">
        <v>38430.5</v>
      </c>
      <c r="E21" s="42">
        <v>44826.399999999994</v>
      </c>
      <c r="F21" s="43">
        <v>5.9831870647715357</v>
      </c>
      <c r="G21" s="43">
        <v>0.79685624082884976</v>
      </c>
      <c r="H21" s="43">
        <v>0.62987292892837765</v>
      </c>
      <c r="I21" s="43">
        <v>3.3973514617349871</v>
      </c>
      <c r="J21" s="43">
        <v>0.85731845519604533</v>
      </c>
      <c r="K21" s="44">
        <v>10.268945061992303</v>
      </c>
      <c r="L21" s="45">
        <v>89.062572421784466</v>
      </c>
      <c r="M21" s="46">
        <v>0.13318257179700552</v>
      </c>
      <c r="N21" s="46">
        <v>0.15323782413934647</v>
      </c>
      <c r="O21" s="46">
        <v>0.11258401884185529</v>
      </c>
      <c r="P21" s="46">
        <v>0.49391130902091818</v>
      </c>
      <c r="Q21" s="46">
        <v>0.61982486139178194</v>
      </c>
      <c r="R21" s="41" t="s">
        <v>423</v>
      </c>
    </row>
    <row r="22" spans="1:18" ht="34">
      <c r="A22" s="40" t="s">
        <v>778</v>
      </c>
      <c r="B22" s="40" t="s">
        <v>670</v>
      </c>
      <c r="C22" s="41" t="s">
        <v>125</v>
      </c>
      <c r="D22" s="42">
        <v>4694.1000000000022</v>
      </c>
      <c r="E22" s="42">
        <v>43991.8</v>
      </c>
      <c r="F22" s="43">
        <v>3.3951761471530197</v>
      </c>
      <c r="G22" s="43">
        <v>0.37875240490640433</v>
      </c>
      <c r="H22" s="43">
        <v>0.18215720134267263</v>
      </c>
      <c r="I22" s="43">
        <v>0.58010578610445163</v>
      </c>
      <c r="J22" s="43">
        <v>0.10670397665019395</v>
      </c>
      <c r="K22" s="44" t="s">
        <v>757</v>
      </c>
      <c r="L22" s="45" t="s">
        <v>757</v>
      </c>
      <c r="M22" s="46">
        <v>0.11155603965467363</v>
      </c>
      <c r="N22" s="46">
        <v>0.14834810123704872</v>
      </c>
      <c r="O22" s="46">
        <v>0.25324899590601296</v>
      </c>
      <c r="P22" s="46">
        <v>0</v>
      </c>
      <c r="Q22" s="46">
        <v>0</v>
      </c>
      <c r="R22" s="41" t="s">
        <v>341</v>
      </c>
    </row>
    <row r="23" spans="1:18" ht="17">
      <c r="A23" s="40" t="s">
        <v>779</v>
      </c>
      <c r="B23" s="40" t="s">
        <v>433</v>
      </c>
      <c r="C23" s="41" t="s">
        <v>125</v>
      </c>
      <c r="D23" s="42">
        <v>20133.8</v>
      </c>
      <c r="E23" s="42">
        <v>14668.900000000001</v>
      </c>
      <c r="F23" s="43">
        <v>8.7301696155077035</v>
      </c>
      <c r="G23" s="43">
        <v>1.4009287925696594</v>
      </c>
      <c r="H23" s="43">
        <v>0.76849791403455858</v>
      </c>
      <c r="I23" s="43">
        <v>3.0530274311189287</v>
      </c>
      <c r="J23" s="43">
        <v>1.3725500889637259</v>
      </c>
      <c r="K23" s="44">
        <v>31.380610972568576</v>
      </c>
      <c r="L23" s="45">
        <v>129.06282051282051</v>
      </c>
      <c r="M23" s="46">
        <v>0.16046982524613737</v>
      </c>
      <c r="N23" s="46">
        <v>0.29153515260176288</v>
      </c>
      <c r="O23" s="46">
        <v>0.16323204409345429</v>
      </c>
      <c r="P23" s="46">
        <v>0.50743180784411546</v>
      </c>
      <c r="Q23" s="46">
        <v>0.362210992118562</v>
      </c>
      <c r="R23" s="41" t="s">
        <v>435</v>
      </c>
    </row>
    <row r="24" spans="1:18" ht="17">
      <c r="A24" s="40" t="s">
        <v>780</v>
      </c>
      <c r="B24" s="40" t="s">
        <v>318</v>
      </c>
      <c r="C24" s="41" t="s">
        <v>125</v>
      </c>
      <c r="D24" s="42">
        <v>21857.800000000003</v>
      </c>
      <c r="E24" s="42">
        <v>20931.600000000002</v>
      </c>
      <c r="F24" s="43">
        <v>7.9454805708752581</v>
      </c>
      <c r="G24" s="43">
        <v>1.0516083736842985</v>
      </c>
      <c r="H24" s="43">
        <v>0.86447086368777848</v>
      </c>
      <c r="I24" s="43">
        <v>5.923201994471845</v>
      </c>
      <c r="J24" s="43">
        <v>1.0442488868505035</v>
      </c>
      <c r="K24" s="44">
        <v>5.9171088251218196</v>
      </c>
      <c r="L24" s="45">
        <v>174.58306709265179</v>
      </c>
      <c r="M24" s="46">
        <v>0.13235302311845631</v>
      </c>
      <c r="N24" s="46">
        <v>0.11946530604444952</v>
      </c>
      <c r="O24" s="46">
        <v>9.8898143534008845E-2</v>
      </c>
      <c r="P24" s="46">
        <v>0.21262404787509681</v>
      </c>
      <c r="Q24" s="46">
        <v>0.20218938265979261</v>
      </c>
      <c r="R24" s="41" t="s">
        <v>140</v>
      </c>
    </row>
    <row r="25" spans="1:18" ht="17">
      <c r="A25" s="40" t="s">
        <v>781</v>
      </c>
      <c r="B25" s="40" t="s">
        <v>284</v>
      </c>
      <c r="C25" s="41" t="s">
        <v>125</v>
      </c>
      <c r="D25" s="42">
        <v>15781.000000000002</v>
      </c>
      <c r="E25" s="42">
        <v>7608.6999999999989</v>
      </c>
      <c r="F25" s="43">
        <v>37.644980370162649</v>
      </c>
      <c r="G25" s="43">
        <v>2.5560654239418117</v>
      </c>
      <c r="H25" s="43">
        <v>0.86684024344692734</v>
      </c>
      <c r="I25" s="43">
        <v>7.0334714979721014</v>
      </c>
      <c r="J25" s="43">
        <v>2.0740731005296573</v>
      </c>
      <c r="K25" s="44">
        <v>53.27819041188387</v>
      </c>
      <c r="L25" s="45">
        <v>402.57653061224494</v>
      </c>
      <c r="M25" s="46">
        <v>6.7899236466802501E-2</v>
      </c>
      <c r="N25" s="46">
        <v>0.18364503791712122</v>
      </c>
      <c r="O25" s="46">
        <v>7.6752795904466847E-2</v>
      </c>
      <c r="P25" s="46">
        <v>0.70743921247548514</v>
      </c>
      <c r="Q25" s="46">
        <v>0.27676882048837176</v>
      </c>
      <c r="R25" s="41" t="s">
        <v>286</v>
      </c>
    </row>
    <row r="26" spans="1:18" ht="17">
      <c r="A26" s="40" t="s">
        <v>136</v>
      </c>
      <c r="B26" s="40" t="s">
        <v>137</v>
      </c>
      <c r="C26" s="41" t="s">
        <v>125</v>
      </c>
      <c r="D26" s="42">
        <v>17013.5</v>
      </c>
      <c r="E26" s="42">
        <v>19187.100000000002</v>
      </c>
      <c r="F26" s="43">
        <v>19.407962016070123</v>
      </c>
      <c r="G26" s="43">
        <v>0.83020607121096124</v>
      </c>
      <c r="H26" s="43">
        <v>1.1324968381814551</v>
      </c>
      <c r="I26" s="43">
        <v>5.3562208789824961</v>
      </c>
      <c r="J26" s="43">
        <v>0.88671555367929489</v>
      </c>
      <c r="K26" s="44">
        <v>4.1224860673612795</v>
      </c>
      <c r="L26" s="45">
        <v>96.39376770538243</v>
      </c>
      <c r="M26" s="46">
        <v>4.2776571312512696E-2</v>
      </c>
      <c r="N26" s="46">
        <v>-1.8085067571441229E-3</v>
      </c>
      <c r="O26" s="46">
        <v>-2.3097916527990417E-3</v>
      </c>
      <c r="P26" s="46">
        <v>0.52461449528957771</v>
      </c>
      <c r="Q26" s="46">
        <v>0.63190876757184</v>
      </c>
      <c r="R26" s="41" t="s">
        <v>140</v>
      </c>
    </row>
    <row r="27" spans="1:18" ht="17">
      <c r="A27" s="40" t="s">
        <v>449</v>
      </c>
      <c r="B27" s="40" t="s">
        <v>450</v>
      </c>
      <c r="C27" s="41" t="s">
        <v>125</v>
      </c>
      <c r="D27" s="42">
        <v>13598.3</v>
      </c>
      <c r="E27" s="42">
        <v>13294.1</v>
      </c>
      <c r="F27" s="43">
        <v>11.199858673890001</v>
      </c>
      <c r="G27" s="43">
        <v>1.0330451029807941</v>
      </c>
      <c r="H27" s="43">
        <v>1.3145693763715283</v>
      </c>
      <c r="I27" s="43">
        <v>20.853090016868578</v>
      </c>
      <c r="J27" s="43">
        <v>1.0228823312597317</v>
      </c>
      <c r="K27" s="44" t="s">
        <v>757</v>
      </c>
      <c r="L27" s="45" t="s">
        <v>757</v>
      </c>
      <c r="M27" s="46">
        <v>9.2237333796819324E-2</v>
      </c>
      <c r="N27" s="46">
        <v>3.3699159777645725E-2</v>
      </c>
      <c r="O27" s="46">
        <v>4.3308875419313053E-2</v>
      </c>
      <c r="P27" s="46">
        <v>0.60339358651255759</v>
      </c>
      <c r="Q27" s="46">
        <v>0.5840921996256494</v>
      </c>
      <c r="R27" s="41" t="s">
        <v>108</v>
      </c>
    </row>
    <row r="28" spans="1:18">
      <c r="O28"/>
      <c r="R28"/>
    </row>
    <row r="29" spans="1:18">
      <c r="O29"/>
      <c r="R29"/>
    </row>
    <row r="30" spans="1:18">
      <c r="O30"/>
      <c r="R30"/>
    </row>
    <row r="31" spans="1:18">
      <c r="O31"/>
      <c r="R31"/>
    </row>
    <row r="32" spans="1:18">
      <c r="O32"/>
      <c r="R32"/>
    </row>
    <row r="33" spans="15:18">
      <c r="O33"/>
      <c r="R33"/>
    </row>
    <row r="34" spans="15:18">
      <c r="O34"/>
      <c r="R34"/>
    </row>
    <row r="35" spans="15:18">
      <c r="O35"/>
      <c r="R35"/>
    </row>
    <row r="36" spans="15:18">
      <c r="O36"/>
      <c r="R36"/>
    </row>
    <row r="37" spans="15:18">
      <c r="O37"/>
      <c r="R37"/>
    </row>
    <row r="38" spans="15:18">
      <c r="O38"/>
      <c r="R38"/>
    </row>
    <row r="39" spans="15:18">
      <c r="O39"/>
      <c r="R39"/>
    </row>
    <row r="40" spans="15:18">
      <c r="O40"/>
      <c r="R40"/>
    </row>
    <row r="41" spans="15:18">
      <c r="O41"/>
      <c r="R41"/>
    </row>
    <row r="42" spans="15:18">
      <c r="O42"/>
      <c r="R42"/>
    </row>
    <row r="43" spans="15:18">
      <c r="O43"/>
      <c r="R43"/>
    </row>
    <row r="44" spans="15:18">
      <c r="O44"/>
      <c r="R44"/>
    </row>
    <row r="45" spans="15:18">
      <c r="O45"/>
      <c r="R45"/>
    </row>
    <row r="46" spans="15:18">
      <c r="O46"/>
      <c r="R46"/>
    </row>
    <row r="47" spans="15:18">
      <c r="O47"/>
      <c r="R47"/>
    </row>
    <row r="48" spans="15:18">
      <c r="O48"/>
      <c r="R48"/>
    </row>
    <row r="49" spans="15:18">
      <c r="O49"/>
      <c r="R49"/>
    </row>
    <row r="50" spans="15:18">
      <c r="O50"/>
      <c r="R50"/>
    </row>
    <row r="51" spans="15:18">
      <c r="O51"/>
      <c r="R51"/>
    </row>
    <row r="52" spans="15:18">
      <c r="O52"/>
      <c r="R52"/>
    </row>
    <row r="53" spans="15:18">
      <c r="O53"/>
      <c r="R53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6:A9"/>
  <sheetViews>
    <sheetView zoomScaleNormal="100" workbookViewId="0"/>
  </sheetViews>
  <sheetFormatPr baseColWidth="10" defaultRowHeight="11"/>
  <cols>
    <col min="1" max="1" width="35.83203125" customWidth="1"/>
    <col min="2" max="2" width="9.33203125" customWidth="1"/>
    <col min="3" max="256" width="8.83203125" customWidth="1"/>
  </cols>
  <sheetData>
    <row r="6" spans="1:1" ht="16.5" customHeight="1">
      <c r="A6" s="1" t="s">
        <v>0</v>
      </c>
    </row>
    <row r="8" spans="1:1" ht="14">
      <c r="A8" s="14" t="s">
        <v>523</v>
      </c>
    </row>
    <row r="9" spans="1:1">
      <c r="A9" s="15" t="s">
        <v>524</v>
      </c>
    </row>
  </sheetData>
  <pageMargins left="0.2" right="0.2" top="0.5" bottom="0.5" header="0.5" footer="0.5"/>
  <pageSetup fitToWidth="0" fitToHeight="0" orientation="landscape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Raw Data</vt:lpstr>
      <vt:lpstr>Computation Page</vt:lpstr>
      <vt:lpstr>Big Oil Multiples</vt:lpstr>
      <vt:lpstr>Temp</vt:lpstr>
      <vt:lpstr>Screen Criteria</vt:lpstr>
      <vt:lpstr>'Screen Criteria'!Print_Titles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2004-07-20T21:40:42Z</dcterms:created>
  <dcterms:modified xsi:type="dcterms:W3CDTF">2019-11-18T20:35:13Z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 By">
    <vt:lpwstr>SoftArtisans OfficeWriter for Excel 8.6.2.281 (http://officewriter.softartisans.com)</vt:lpwstr>
  </property>
</Properties>
</file>