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blog/"/>
    </mc:Choice>
  </mc:AlternateContent>
  <xr:revisionPtr revIDLastSave="0" documentId="13_ncr:1_{330FA210-7E5E-324D-95A6-B87B5C35507B}" xr6:coauthVersionLast="47" xr6:coauthVersionMax="47" xr10:uidLastSave="{00000000-0000-0000-0000-000000000000}"/>
  <bookViews>
    <workbookView xWindow="0" yWindow="1180" windowWidth="28800" windowHeight="16260" xr2:uid="{00000000-000D-0000-FFFF-FFFF00000000}"/>
  </bookViews>
  <sheets>
    <sheet name="Hist Returns" sheetId="11" r:id="rId1"/>
    <sheet name="Correlations with assets 2" sheetId="13" r:id="rId2"/>
    <sheet name="Inflation &amp; Financial Assets" sheetId="14" r:id="rId3"/>
    <sheet name="RealAsset&amp;InflationChart" sheetId="15" r:id="rId4"/>
  </sheet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92" i="11" l="1"/>
  <c r="L92" i="11"/>
  <c r="J92" i="11"/>
  <c r="K90" i="11"/>
  <c r="J90" i="11"/>
  <c r="O89" i="11"/>
  <c r="N89" i="11"/>
  <c r="L89" i="11"/>
  <c r="O85" i="11"/>
  <c r="N85" i="11"/>
  <c r="N84" i="11"/>
  <c r="M84" i="11"/>
  <c r="L84" i="11"/>
  <c r="J84" i="11"/>
  <c r="K82" i="11"/>
  <c r="J82" i="11"/>
  <c r="O81" i="11"/>
  <c r="N81" i="11"/>
  <c r="L81" i="11"/>
  <c r="M80" i="11"/>
  <c r="L80" i="11"/>
  <c r="L79" i="11"/>
  <c r="K79" i="11"/>
  <c r="J78" i="11"/>
  <c r="M76" i="11"/>
  <c r="L76" i="11"/>
  <c r="J76" i="11"/>
  <c r="K74" i="11"/>
  <c r="J74" i="11"/>
  <c r="O73" i="11"/>
  <c r="N73" i="11"/>
  <c r="L73" i="11"/>
  <c r="M72" i="11"/>
  <c r="J70" i="11"/>
  <c r="O69" i="11"/>
  <c r="M68" i="11"/>
  <c r="L68" i="11"/>
  <c r="J68" i="11"/>
  <c r="K67" i="11"/>
  <c r="J67" i="11"/>
  <c r="K66" i="11"/>
  <c r="J66" i="11"/>
  <c r="O65" i="11"/>
  <c r="N65" i="11"/>
  <c r="L65" i="11"/>
  <c r="N64" i="11"/>
  <c r="M64" i="11"/>
  <c r="J64" i="11"/>
  <c r="N62" i="11"/>
  <c r="J62" i="11"/>
  <c r="O61" i="11"/>
  <c r="L61" i="11"/>
  <c r="M60" i="11"/>
  <c r="L60" i="11"/>
  <c r="J60" i="11"/>
  <c r="L59" i="11"/>
  <c r="K59" i="11"/>
  <c r="N58" i="11"/>
  <c r="K58" i="11"/>
  <c r="J58" i="11"/>
  <c r="O57" i="11"/>
  <c r="N57" i="11"/>
  <c r="L57" i="11"/>
  <c r="N56" i="11"/>
  <c r="L56" i="11"/>
  <c r="N54" i="11"/>
  <c r="J54" i="11"/>
  <c r="N53" i="11"/>
  <c r="M52" i="11"/>
  <c r="L52" i="11"/>
  <c r="J52" i="11"/>
  <c r="L51" i="11"/>
  <c r="K50" i="11"/>
  <c r="J50" i="11"/>
  <c r="O49" i="11"/>
  <c r="N49" i="11"/>
  <c r="L49" i="11"/>
  <c r="M48" i="11"/>
  <c r="K47" i="11"/>
  <c r="J47" i="11"/>
  <c r="J46" i="11"/>
  <c r="L45" i="11"/>
  <c r="M44" i="11"/>
  <c r="L44" i="11"/>
  <c r="K44" i="11"/>
  <c r="M42" i="11"/>
  <c r="K42" i="11"/>
  <c r="M41" i="11"/>
  <c r="L41" i="11"/>
  <c r="K41" i="11"/>
  <c r="J41" i="11"/>
  <c r="M40" i="11"/>
  <c r="L38" i="11"/>
  <c r="K38" i="11"/>
  <c r="O37" i="11"/>
  <c r="M36" i="11"/>
  <c r="L36" i="11"/>
  <c r="K36" i="11"/>
  <c r="O35" i="11"/>
  <c r="M34" i="11"/>
  <c r="K34" i="11"/>
  <c r="M33" i="11"/>
  <c r="L33" i="11"/>
  <c r="K33" i="11"/>
  <c r="J33" i="11"/>
  <c r="M32" i="11"/>
  <c r="J31" i="11"/>
  <c r="L30" i="11"/>
  <c r="J30" i="11"/>
  <c r="O28" i="11"/>
  <c r="M28" i="11"/>
  <c r="L28" i="11"/>
  <c r="K28" i="11"/>
  <c r="M26" i="11"/>
  <c r="K26" i="11"/>
  <c r="N101" i="11"/>
  <c r="M25" i="11"/>
  <c r="L25" i="11"/>
  <c r="K25" i="11"/>
  <c r="J24" i="11"/>
  <c r="M23" i="11"/>
  <c r="K23" i="11"/>
  <c r="L22" i="11"/>
  <c r="M21" i="11"/>
  <c r="J21" i="11"/>
  <c r="O20" i="11"/>
  <c r="M20" i="11"/>
  <c r="L20" i="11"/>
  <c r="J20" i="11"/>
  <c r="L18" i="11"/>
  <c r="O17" i="11"/>
  <c r="M17" i="11"/>
  <c r="L17" i="11"/>
  <c r="K17" i="11"/>
  <c r="N100" i="11"/>
  <c r="L16" i="11"/>
  <c r="K16" i="11"/>
  <c r="J16" i="11"/>
  <c r="L14" i="11"/>
  <c r="K14" i="11"/>
  <c r="O13" i="11"/>
  <c r="K13" i="11"/>
  <c r="O12" i="11"/>
  <c r="M12" i="11"/>
  <c r="K12" i="11"/>
  <c r="K11" i="11"/>
  <c r="J11" i="11"/>
  <c r="M10" i="11"/>
  <c r="J10" i="11"/>
  <c r="O9" i="11"/>
  <c r="M9" i="11"/>
  <c r="L9" i="11"/>
  <c r="J9" i="11"/>
  <c r="L8" i="11"/>
  <c r="K8" i="11"/>
  <c r="M6" i="11"/>
  <c r="L6" i="11"/>
  <c r="K6" i="11"/>
  <c r="O5" i="11"/>
  <c r="N99" i="11"/>
  <c r="L5" i="11"/>
  <c r="O4" i="11"/>
  <c r="L4" i="11"/>
  <c r="O3" i="11"/>
  <c r="M3" i="11"/>
  <c r="K3" i="11"/>
  <c r="N102" i="11"/>
  <c r="G102" i="11"/>
  <c r="G101" i="11"/>
  <c r="G100" i="11"/>
  <c r="G99" i="11"/>
  <c r="F108" i="11"/>
  <c r="F107" i="11"/>
  <c r="F106" i="11"/>
  <c r="F105" i="11"/>
  <c r="F104" i="11"/>
  <c r="F103" i="11"/>
  <c r="F102" i="11"/>
  <c r="F101" i="11"/>
  <c r="F100" i="11"/>
  <c r="F99" i="11"/>
  <c r="E108" i="11"/>
  <c r="E107" i="11"/>
  <c r="E106" i="11"/>
  <c r="E105" i="11"/>
  <c r="E104" i="11"/>
  <c r="E103" i="11"/>
  <c r="E102" i="11"/>
  <c r="E101" i="11"/>
  <c r="E100" i="11"/>
  <c r="E99" i="11"/>
  <c r="D108" i="11"/>
  <c r="D107" i="11"/>
  <c r="D106" i="11"/>
  <c r="D105" i="11"/>
  <c r="D104" i="11"/>
  <c r="D103" i="11"/>
  <c r="D102" i="11"/>
  <c r="D101" i="11"/>
  <c r="D100" i="11"/>
  <c r="D99" i="11"/>
  <c r="C108" i="11"/>
  <c r="C107" i="11"/>
  <c r="C106" i="11"/>
  <c r="C105" i="11"/>
  <c r="C104" i="11"/>
  <c r="C103" i="11"/>
  <c r="C102" i="11"/>
  <c r="C101" i="11"/>
  <c r="C100" i="11"/>
  <c r="C99" i="11"/>
  <c r="I95" i="11"/>
  <c r="I94" i="11"/>
  <c r="O94" i="11" s="1"/>
  <c r="I93" i="11"/>
  <c r="I92" i="11"/>
  <c r="O92" i="11" s="1"/>
  <c r="I91" i="11"/>
  <c r="I90" i="11"/>
  <c r="O90" i="11" s="1"/>
  <c r="I89" i="11"/>
  <c r="I88" i="11"/>
  <c r="I87" i="11"/>
  <c r="I86" i="11"/>
  <c r="O86" i="11" s="1"/>
  <c r="I85" i="11"/>
  <c r="I84" i="11"/>
  <c r="O84" i="11" s="1"/>
  <c r="I83" i="11"/>
  <c r="I82" i="11"/>
  <c r="O82" i="11" s="1"/>
  <c r="I81" i="11"/>
  <c r="I80" i="11"/>
  <c r="I79" i="11"/>
  <c r="I78" i="11"/>
  <c r="O78" i="11" s="1"/>
  <c r="I77" i="11"/>
  <c r="O77" i="11" s="1"/>
  <c r="I76" i="11"/>
  <c r="O76" i="11" s="1"/>
  <c r="I75" i="11"/>
  <c r="I74" i="11"/>
  <c r="O74" i="11" s="1"/>
  <c r="I73" i="11"/>
  <c r="I72" i="11"/>
  <c r="I71" i="11"/>
  <c r="I70" i="11"/>
  <c r="O70" i="11" s="1"/>
  <c r="I69" i="11"/>
  <c r="I68" i="11"/>
  <c r="O68" i="11" s="1"/>
  <c r="I67" i="11"/>
  <c r="I66" i="11"/>
  <c r="O66" i="11" s="1"/>
  <c r="I65" i="11"/>
  <c r="I64" i="11"/>
  <c r="I63" i="11"/>
  <c r="I62" i="11"/>
  <c r="O62" i="11" s="1"/>
  <c r="I61" i="11"/>
  <c r="I60" i="11"/>
  <c r="O60" i="11" s="1"/>
  <c r="I59" i="11"/>
  <c r="I58" i="11"/>
  <c r="O58" i="11" s="1"/>
  <c r="I57" i="11"/>
  <c r="I56" i="11"/>
  <c r="I55" i="11"/>
  <c r="I54" i="11"/>
  <c r="O54" i="11" s="1"/>
  <c r="I53" i="11"/>
  <c r="O53" i="11" s="1"/>
  <c r="I52" i="11"/>
  <c r="O52" i="11" s="1"/>
  <c r="I51" i="11"/>
  <c r="I50" i="11"/>
  <c r="O50" i="11" s="1"/>
  <c r="I49" i="11"/>
  <c r="I48" i="11"/>
  <c r="I47" i="11"/>
  <c r="I46" i="11"/>
  <c r="O46" i="11" s="1"/>
  <c r="I45" i="11"/>
  <c r="O45" i="11" s="1"/>
  <c r="I44" i="11"/>
  <c r="O44" i="11" s="1"/>
  <c r="I43" i="11"/>
  <c r="I42" i="11"/>
  <c r="O42" i="11" s="1"/>
  <c r="I41" i="11"/>
  <c r="O41" i="11" s="1"/>
  <c r="I40" i="11"/>
  <c r="O40" i="11" s="1"/>
  <c r="I39" i="11"/>
  <c r="O39" i="11" s="1"/>
  <c r="I38" i="11"/>
  <c r="O38" i="11" s="1"/>
  <c r="I37" i="11"/>
  <c r="I36" i="11"/>
  <c r="O36" i="11" s="1"/>
  <c r="I35" i="11"/>
  <c r="I34" i="11"/>
  <c r="O34" i="11" s="1"/>
  <c r="I33" i="11"/>
  <c r="O33" i="11" s="1"/>
  <c r="I32" i="11"/>
  <c r="O32" i="11" s="1"/>
  <c r="I31" i="11"/>
  <c r="O31" i="11" s="1"/>
  <c r="I30" i="11"/>
  <c r="O30" i="11" s="1"/>
  <c r="I29" i="11"/>
  <c r="O29" i="11" s="1"/>
  <c r="I28" i="11"/>
  <c r="I27" i="11"/>
  <c r="I26" i="11"/>
  <c r="O26" i="11" s="1"/>
  <c r="I25" i="11"/>
  <c r="O25" i="11" s="1"/>
  <c r="I24" i="11"/>
  <c r="I23" i="11"/>
  <c r="I22" i="11"/>
  <c r="O22" i="11" s="1"/>
  <c r="I21" i="11"/>
  <c r="I20" i="11"/>
  <c r="I19" i="11"/>
  <c r="I18" i="11"/>
  <c r="O18" i="11" s="1"/>
  <c r="I17" i="11"/>
  <c r="I16" i="11"/>
  <c r="I15" i="11"/>
  <c r="O15" i="11" s="1"/>
  <c r="I14" i="11"/>
  <c r="O14" i="11" s="1"/>
  <c r="I13" i="11"/>
  <c r="I12" i="11"/>
  <c r="I11" i="11"/>
  <c r="I10" i="11"/>
  <c r="O10" i="11" s="1"/>
  <c r="I9" i="11"/>
  <c r="I8" i="11"/>
  <c r="O8" i="11" s="1"/>
  <c r="I7" i="11"/>
  <c r="I6" i="11"/>
  <c r="O6" i="11" s="1"/>
  <c r="I5" i="11"/>
  <c r="I4" i="11"/>
  <c r="I3" i="11"/>
  <c r="X29" i="11"/>
  <c r="X30" i="11" s="1"/>
  <c r="X31" i="11" s="1"/>
  <c r="X32" i="11" s="1"/>
  <c r="X33" i="11" s="1"/>
  <c r="X34" i="11" s="1"/>
  <c r="X35" i="11" s="1"/>
  <c r="X36" i="11" s="1"/>
  <c r="X37" i="11" s="1"/>
  <c r="X38" i="11" s="1"/>
  <c r="X39" i="11" s="1"/>
  <c r="X40" i="11" s="1"/>
  <c r="X41" i="11" s="1"/>
  <c r="X42" i="11" s="1"/>
  <c r="X43" i="11" s="1"/>
  <c r="X44" i="11" s="1"/>
  <c r="X45" i="11" s="1"/>
  <c r="X46" i="11" s="1"/>
  <c r="X47" i="11" s="1"/>
  <c r="X48" i="11" s="1"/>
  <c r="X49" i="11" s="1"/>
  <c r="X50" i="11" s="1"/>
  <c r="X51" i="11" s="1"/>
  <c r="X52" i="11" s="1"/>
  <c r="X53" i="11" s="1"/>
  <c r="X54" i="11" s="1"/>
  <c r="X55" i="11" s="1"/>
  <c r="X56" i="11" s="1"/>
  <c r="X57" i="11" s="1"/>
  <c r="X58" i="11" s="1"/>
  <c r="X59" i="11" s="1"/>
  <c r="X60" i="11" s="1"/>
  <c r="X61" i="11" s="1"/>
  <c r="X62" i="11" s="1"/>
  <c r="X63" i="11" s="1"/>
  <c r="X64" i="11" s="1"/>
  <c r="X65" i="11" s="1"/>
  <c r="X66" i="11" s="1"/>
  <c r="X67" i="11" s="1"/>
  <c r="X68" i="11" s="1"/>
  <c r="X69" i="11" s="1"/>
  <c r="X70" i="11" s="1"/>
  <c r="X71" i="11" s="1"/>
  <c r="X72" i="11" s="1"/>
  <c r="X73" i="11" s="1"/>
  <c r="X74" i="11" s="1"/>
  <c r="X75" i="11" s="1"/>
  <c r="X76" i="11" s="1"/>
  <c r="X77" i="11" s="1"/>
  <c r="X78" i="11" s="1"/>
  <c r="X79" i="11" s="1"/>
  <c r="X80" i="11" s="1"/>
  <c r="X81" i="11" s="1"/>
  <c r="X82" i="11" s="1"/>
  <c r="X83" i="11" s="1"/>
  <c r="X84" i="11" s="1"/>
  <c r="X85" i="11" s="1"/>
  <c r="X86" i="11" s="1"/>
  <c r="X87" i="11" s="1"/>
  <c r="X88" i="11" s="1"/>
  <c r="X89" i="11" s="1"/>
  <c r="X90" i="11" s="1"/>
  <c r="X91" i="11" s="1"/>
  <c r="X92" i="11" s="1"/>
  <c r="X93" i="11" s="1"/>
  <c r="X94" i="11" s="1"/>
  <c r="X95" i="11" s="1"/>
  <c r="X96" i="11" s="1"/>
  <c r="H95" i="11"/>
  <c r="G108" i="11" s="1"/>
  <c r="H94" i="11"/>
  <c r="H93" i="11"/>
  <c r="H92" i="11"/>
  <c r="N92" i="11" s="1"/>
  <c r="H91" i="11"/>
  <c r="H90" i="11"/>
  <c r="N90" i="11" s="1"/>
  <c r="H89" i="11"/>
  <c r="H88" i="11"/>
  <c r="N88" i="11" s="1"/>
  <c r="H87" i="11"/>
  <c r="N87" i="11" s="1"/>
  <c r="H86" i="11"/>
  <c r="H85" i="11"/>
  <c r="H84" i="11"/>
  <c r="H83" i="11"/>
  <c r="H82" i="11"/>
  <c r="N82" i="11" s="1"/>
  <c r="H81" i="11"/>
  <c r="H80" i="11"/>
  <c r="N80" i="11" s="1"/>
  <c r="H79" i="11"/>
  <c r="N79" i="11" s="1"/>
  <c r="H78" i="11"/>
  <c r="H77" i="11"/>
  <c r="N77" i="11" s="1"/>
  <c r="H76" i="11"/>
  <c r="N76" i="11" s="1"/>
  <c r="H75" i="11"/>
  <c r="H74" i="11"/>
  <c r="N74" i="11" s="1"/>
  <c r="H73" i="11"/>
  <c r="H72" i="11"/>
  <c r="N72" i="11" s="1"/>
  <c r="H71" i="11"/>
  <c r="N71" i="11" s="1"/>
  <c r="H70" i="11"/>
  <c r="H69" i="11"/>
  <c r="N69" i="11" s="1"/>
  <c r="H68" i="11"/>
  <c r="N68" i="11" s="1"/>
  <c r="H67" i="11"/>
  <c r="H66" i="11"/>
  <c r="N66" i="11" s="1"/>
  <c r="H65" i="11"/>
  <c r="H64" i="11"/>
  <c r="H63" i="11"/>
  <c r="N63" i="11" s="1"/>
  <c r="H62" i="11"/>
  <c r="H61" i="11"/>
  <c r="N61" i="11" s="1"/>
  <c r="H60" i="11"/>
  <c r="N60" i="11" s="1"/>
  <c r="H59" i="11"/>
  <c r="H58" i="11"/>
  <c r="H57" i="11"/>
  <c r="H56" i="11"/>
  <c r="H55" i="11"/>
  <c r="N55" i="11" s="1"/>
  <c r="H54" i="11"/>
  <c r="H53" i="11"/>
  <c r="H52" i="11"/>
  <c r="N52" i="11" s="1"/>
  <c r="H51" i="11"/>
  <c r="H50" i="11"/>
  <c r="N50" i="11" s="1"/>
  <c r="H49" i="11"/>
  <c r="H48" i="11"/>
  <c r="N48" i="11" s="1"/>
  <c r="H47" i="11"/>
  <c r="N47" i="11" s="1"/>
  <c r="H46" i="11"/>
  <c r="H45" i="11"/>
  <c r="N45" i="11" s="1"/>
  <c r="B95" i="11"/>
  <c r="B94" i="11"/>
  <c r="B93" i="11"/>
  <c r="B92" i="11"/>
  <c r="K92" i="11" s="1"/>
  <c r="B91" i="11"/>
  <c r="B90" i="11"/>
  <c r="M90" i="11" s="1"/>
  <c r="B89" i="11"/>
  <c r="K89" i="11" s="1"/>
  <c r="B88" i="11"/>
  <c r="B87" i="11"/>
  <c r="B86" i="11"/>
  <c r="B85" i="11"/>
  <c r="B84" i="11"/>
  <c r="K84" i="11" s="1"/>
  <c r="B83" i="11"/>
  <c r="M83" i="11" s="1"/>
  <c r="B82" i="11"/>
  <c r="M82" i="11" s="1"/>
  <c r="B81" i="11"/>
  <c r="K81" i="11" s="1"/>
  <c r="B80" i="11"/>
  <c r="B79" i="11"/>
  <c r="M79" i="11" s="1"/>
  <c r="B78" i="11"/>
  <c r="B77" i="11"/>
  <c r="B76" i="11"/>
  <c r="K76" i="11" s="1"/>
  <c r="B75" i="11"/>
  <c r="M75" i="11" s="1"/>
  <c r="B74" i="11"/>
  <c r="M74" i="11" s="1"/>
  <c r="B73" i="11"/>
  <c r="K73" i="11" s="1"/>
  <c r="B72" i="11"/>
  <c r="B71" i="11"/>
  <c r="M71" i="11" s="1"/>
  <c r="B70" i="11"/>
  <c r="B69" i="11"/>
  <c r="B68" i="11"/>
  <c r="K68" i="11" s="1"/>
  <c r="B67" i="11"/>
  <c r="M67" i="11" s="1"/>
  <c r="B66" i="11"/>
  <c r="M66" i="11" s="1"/>
  <c r="B65" i="11"/>
  <c r="K65" i="11" s="1"/>
  <c r="B64" i="11"/>
  <c r="B63" i="11"/>
  <c r="M63" i="11" s="1"/>
  <c r="B62" i="11"/>
  <c r="B61" i="11"/>
  <c r="B60" i="11"/>
  <c r="K60" i="11" s="1"/>
  <c r="B59" i="11"/>
  <c r="M59" i="11" s="1"/>
  <c r="B58" i="11"/>
  <c r="M58" i="11" s="1"/>
  <c r="B57" i="11"/>
  <c r="K57" i="11" s="1"/>
  <c r="B56" i="11"/>
  <c r="B55" i="11"/>
  <c r="M55" i="11" s="1"/>
  <c r="B54" i="11"/>
  <c r="B53" i="11"/>
  <c r="B52" i="11"/>
  <c r="K52" i="11" s="1"/>
  <c r="B51" i="11"/>
  <c r="M51" i="11" s="1"/>
  <c r="B50" i="11"/>
  <c r="M50" i="11" s="1"/>
  <c r="B49" i="11"/>
  <c r="K49" i="11" s="1"/>
  <c r="B48" i="11"/>
  <c r="B47" i="11"/>
  <c r="M47" i="11" s="1"/>
  <c r="B46" i="11"/>
  <c r="N46" i="11" s="1"/>
  <c r="B45" i="11"/>
  <c r="B44" i="11"/>
  <c r="J44" i="11" s="1"/>
  <c r="B43" i="11"/>
  <c r="O43" i="11" s="1"/>
  <c r="B42" i="11"/>
  <c r="J42" i="11" s="1"/>
  <c r="B41" i="11"/>
  <c r="B40" i="11"/>
  <c r="B39" i="11"/>
  <c r="K39" i="11" s="1"/>
  <c r="B38" i="11"/>
  <c r="M38" i="11" s="1"/>
  <c r="B37" i="11"/>
  <c r="B36" i="11"/>
  <c r="J36" i="11" s="1"/>
  <c r="B35" i="11"/>
  <c r="K35" i="11" s="1"/>
  <c r="B34" i="11"/>
  <c r="J34" i="11" s="1"/>
  <c r="B33" i="11"/>
  <c r="B32" i="11"/>
  <c r="B31" i="11"/>
  <c r="K31" i="11" s="1"/>
  <c r="B30" i="11"/>
  <c r="M30" i="11" s="1"/>
  <c r="B29" i="11"/>
  <c r="B28" i="11"/>
  <c r="J28" i="11" s="1"/>
  <c r="B27" i="11"/>
  <c r="O27" i="11" s="1"/>
  <c r="B26" i="11"/>
  <c r="J26" i="11" s="1"/>
  <c r="B25" i="11"/>
  <c r="J25" i="11" s="1"/>
  <c r="B24" i="11"/>
  <c r="B23" i="11"/>
  <c r="B22" i="11"/>
  <c r="K22" i="11" s="1"/>
  <c r="B21" i="11"/>
  <c r="B20" i="11"/>
  <c r="K20" i="11" s="1"/>
  <c r="B19" i="11"/>
  <c r="M19" i="11" s="1"/>
  <c r="B18" i="11"/>
  <c r="K18" i="11" s="1"/>
  <c r="B17" i="11"/>
  <c r="J17" i="11" s="1"/>
  <c r="B16" i="11"/>
  <c r="M16" i="11" s="1"/>
  <c r="B15" i="11"/>
  <c r="B14" i="11"/>
  <c r="J14" i="11" s="1"/>
  <c r="B13" i="11"/>
  <c r="J13" i="11" s="1"/>
  <c r="B12" i="11"/>
  <c r="J12" i="11" s="1"/>
  <c r="B11" i="11"/>
  <c r="M11" i="11" s="1"/>
  <c r="B10" i="11"/>
  <c r="L10" i="11" s="1"/>
  <c r="B9" i="11"/>
  <c r="K9" i="11" s="1"/>
  <c r="B8" i="11"/>
  <c r="M8" i="11" s="1"/>
  <c r="B7" i="11"/>
  <c r="B6" i="11"/>
  <c r="J6" i="11" s="1"/>
  <c r="B5" i="11"/>
  <c r="M5" i="11" s="1"/>
  <c r="B4" i="11"/>
  <c r="K4" i="11" s="1"/>
  <c r="U109" i="11"/>
  <c r="U108" i="11"/>
  <c r="U107" i="11"/>
  <c r="U106" i="11"/>
  <c r="U105" i="11"/>
  <c r="U104" i="11"/>
  <c r="U103" i="11"/>
  <c r="U102" i="11"/>
  <c r="U101" i="11"/>
  <c r="U100" i="11"/>
  <c r="U99" i="11"/>
  <c r="U98" i="11"/>
  <c r="U97" i="11"/>
  <c r="U96" i="11"/>
  <c r="U95" i="11"/>
  <c r="U94" i="11"/>
  <c r="U93" i="11"/>
  <c r="U92" i="11"/>
  <c r="U91" i="11"/>
  <c r="U90" i="11"/>
  <c r="U89" i="11"/>
  <c r="U88" i="11"/>
  <c r="U87" i="11"/>
  <c r="U86" i="11"/>
  <c r="U85" i="11"/>
  <c r="U84" i="11"/>
  <c r="U83" i="11"/>
  <c r="U82" i="11"/>
  <c r="U81" i="11"/>
  <c r="U80" i="11"/>
  <c r="U79" i="11"/>
  <c r="U78" i="11"/>
  <c r="U77" i="11"/>
  <c r="U76" i="11"/>
  <c r="U75" i="11"/>
  <c r="U74" i="11"/>
  <c r="U73" i="11"/>
  <c r="U72" i="11"/>
  <c r="U71" i="11"/>
  <c r="U70" i="11"/>
  <c r="U69" i="11"/>
  <c r="U68" i="11"/>
  <c r="U67" i="11"/>
  <c r="U66" i="11"/>
  <c r="U65" i="11"/>
  <c r="U64" i="11"/>
  <c r="U63" i="11"/>
  <c r="U62" i="11"/>
  <c r="U61" i="11"/>
  <c r="U60" i="11"/>
  <c r="U59" i="11"/>
  <c r="U58" i="11"/>
  <c r="U57" i="11"/>
  <c r="U56" i="11"/>
  <c r="U55" i="11"/>
  <c r="U54" i="11"/>
  <c r="U53" i="11"/>
  <c r="U52" i="11"/>
  <c r="U51" i="11"/>
  <c r="U50" i="11"/>
  <c r="U49" i="11"/>
  <c r="U48" i="11"/>
  <c r="U47" i="11"/>
  <c r="U46" i="11"/>
  <c r="U45" i="11"/>
  <c r="U44" i="11"/>
  <c r="U43" i="11"/>
  <c r="U42" i="11"/>
  <c r="U41" i="11"/>
  <c r="U40" i="11"/>
  <c r="U39" i="11"/>
  <c r="U38" i="11"/>
  <c r="U37" i="11"/>
  <c r="U36" i="11"/>
  <c r="U35" i="11"/>
  <c r="U34" i="11"/>
  <c r="U33" i="11"/>
  <c r="U32" i="11"/>
  <c r="U31" i="11"/>
  <c r="U30" i="11"/>
  <c r="U29" i="11"/>
  <c r="U28" i="11"/>
  <c r="U27" i="11"/>
  <c r="U26" i="11"/>
  <c r="U25" i="11"/>
  <c r="U24" i="11"/>
  <c r="U23" i="11"/>
  <c r="U22" i="11"/>
  <c r="U21" i="11"/>
  <c r="U20" i="11"/>
  <c r="U19" i="11"/>
  <c r="U18" i="11"/>
  <c r="U17" i="11"/>
  <c r="B3" i="11"/>
  <c r="J3" i="11" s="1"/>
  <c r="N106" i="11" l="1"/>
  <c r="K7" i="11"/>
  <c r="J7" i="11"/>
  <c r="J99" i="11" s="1"/>
  <c r="M7" i="11"/>
  <c r="M99" i="11" s="1"/>
  <c r="K15" i="11"/>
  <c r="J15" i="11"/>
  <c r="M15" i="11"/>
  <c r="J23" i="11"/>
  <c r="L23" i="11"/>
  <c r="M87" i="11"/>
  <c r="L87" i="11"/>
  <c r="I108" i="11"/>
  <c r="M95" i="11"/>
  <c r="M108" i="11" s="1"/>
  <c r="L95" i="11"/>
  <c r="L108" i="11" s="1"/>
  <c r="K95" i="11"/>
  <c r="K108" i="11" s="1"/>
  <c r="J95" i="11"/>
  <c r="J108" i="11" s="1"/>
  <c r="O7" i="11"/>
  <c r="O99" i="11" s="1"/>
  <c r="L15" i="11"/>
  <c r="K27" i="11"/>
  <c r="K101" i="11" s="1"/>
  <c r="J35" i="11"/>
  <c r="J43" i="11"/>
  <c r="J51" i="11"/>
  <c r="K75" i="11"/>
  <c r="M24" i="11"/>
  <c r="L24" i="11"/>
  <c r="L32" i="11"/>
  <c r="K32" i="11"/>
  <c r="L40" i="11"/>
  <c r="K40" i="11"/>
  <c r="J40" i="11"/>
  <c r="O48" i="11"/>
  <c r="K48" i="11"/>
  <c r="O56" i="11"/>
  <c r="K56" i="11"/>
  <c r="O64" i="11"/>
  <c r="K64" i="11"/>
  <c r="O72" i="11"/>
  <c r="K72" i="11"/>
  <c r="J72" i="11"/>
  <c r="O80" i="11"/>
  <c r="K80" i="11"/>
  <c r="J80" i="11"/>
  <c r="O88" i="11"/>
  <c r="O107" i="11" s="1"/>
  <c r="L88" i="11"/>
  <c r="K88" i="11"/>
  <c r="J88" i="11"/>
  <c r="N93" i="11"/>
  <c r="O47" i="11"/>
  <c r="O103" i="11" s="1"/>
  <c r="O55" i="11"/>
  <c r="O104" i="11" s="1"/>
  <c r="O63" i="11"/>
  <c r="O71" i="11"/>
  <c r="O79" i="11"/>
  <c r="O87" i="11"/>
  <c r="H108" i="11"/>
  <c r="O95" i="11"/>
  <c r="O108" i="11" s="1"/>
  <c r="L3" i="11"/>
  <c r="J8" i="11"/>
  <c r="M22" i="11"/>
  <c r="K30" i="11"/>
  <c r="J38" i="11"/>
  <c r="K51" i="11"/>
  <c r="M56" i="11"/>
  <c r="J59" i="11"/>
  <c r="L64" i="11"/>
  <c r="L75" i="11"/>
  <c r="L106" i="11" s="1"/>
  <c r="J79" i="11"/>
  <c r="O102" i="11"/>
  <c r="J105" i="11"/>
  <c r="L11" i="11"/>
  <c r="O23" i="11"/>
  <c r="L31" i="11"/>
  <c r="L67" i="11"/>
  <c r="J71" i="11"/>
  <c r="J83" i="11"/>
  <c r="O19" i="11"/>
  <c r="O59" i="11"/>
  <c r="O75" i="11"/>
  <c r="O91" i="11"/>
  <c r="L39" i="11"/>
  <c r="K71" i="11"/>
  <c r="K83" i="11"/>
  <c r="M13" i="11"/>
  <c r="L13" i="11"/>
  <c r="L21" i="11"/>
  <c r="K21" i="11"/>
  <c r="K29" i="11"/>
  <c r="J29" i="11"/>
  <c r="M29" i="11"/>
  <c r="K37" i="11"/>
  <c r="K102" i="11" s="1"/>
  <c r="J37" i="11"/>
  <c r="M37" i="11"/>
  <c r="K45" i="11"/>
  <c r="K103" i="11" s="1"/>
  <c r="J45" i="11"/>
  <c r="J103" i="11" s="1"/>
  <c r="M45" i="11"/>
  <c r="K53" i="11"/>
  <c r="J53" i="11"/>
  <c r="M53" i="11"/>
  <c r="K61" i="11"/>
  <c r="J61" i="11"/>
  <c r="M61" i="11"/>
  <c r="K69" i="11"/>
  <c r="K105" i="11" s="1"/>
  <c r="J69" i="11"/>
  <c r="M69" i="11"/>
  <c r="L69" i="11"/>
  <c r="K77" i="11"/>
  <c r="J77" i="11"/>
  <c r="M77" i="11"/>
  <c r="M106" i="11" s="1"/>
  <c r="L77" i="11"/>
  <c r="K85" i="11"/>
  <c r="K107" i="11" s="1"/>
  <c r="J85" i="11"/>
  <c r="M85" i="11"/>
  <c r="L85" i="11"/>
  <c r="K93" i="11"/>
  <c r="J93" i="11"/>
  <c r="M93" i="11"/>
  <c r="L93" i="11"/>
  <c r="O106" i="11"/>
  <c r="J5" i="11"/>
  <c r="M14" i="11"/>
  <c r="O16" i="11"/>
  <c r="K19" i="11"/>
  <c r="J22" i="11"/>
  <c r="K24" i="11"/>
  <c r="L29" i="11"/>
  <c r="M39" i="11"/>
  <c r="J48" i="11"/>
  <c r="L55" i="11"/>
  <c r="L104" i="11" s="1"/>
  <c r="K63" i="11"/>
  <c r="L71" i="11"/>
  <c r="L83" i="11"/>
  <c r="K87" i="11"/>
  <c r="O101" i="11"/>
  <c r="M27" i="11"/>
  <c r="L27" i="11"/>
  <c r="M35" i="11"/>
  <c r="L35" i="11"/>
  <c r="M43" i="11"/>
  <c r="K43" i="11"/>
  <c r="L43" i="11"/>
  <c r="M91" i="11"/>
  <c r="L91" i="11"/>
  <c r="K91" i="11"/>
  <c r="J91" i="11"/>
  <c r="J39" i="11"/>
  <c r="L47" i="11"/>
  <c r="J55" i="11"/>
  <c r="O11" i="11"/>
  <c r="O51" i="11"/>
  <c r="O67" i="11"/>
  <c r="O105" i="11" s="1"/>
  <c r="O83" i="11"/>
  <c r="J19" i="11"/>
  <c r="M31" i="11"/>
  <c r="M101" i="11" s="1"/>
  <c r="K55" i="11"/>
  <c r="K104" i="11" s="1"/>
  <c r="J63" i="11"/>
  <c r="J87" i="11"/>
  <c r="M46" i="11"/>
  <c r="K46" i="11"/>
  <c r="L46" i="11"/>
  <c r="M54" i="11"/>
  <c r="M103" i="11" s="1"/>
  <c r="K54" i="11"/>
  <c r="L54" i="11"/>
  <c r="M62" i="11"/>
  <c r="L62" i="11"/>
  <c r="K62" i="11"/>
  <c r="M70" i="11"/>
  <c r="K70" i="11"/>
  <c r="L70" i="11"/>
  <c r="N70" i="11"/>
  <c r="N105" i="11" s="1"/>
  <c r="M78" i="11"/>
  <c r="L78" i="11"/>
  <c r="K78" i="11"/>
  <c r="N78" i="11"/>
  <c r="M86" i="11"/>
  <c r="L86" i="11"/>
  <c r="K86" i="11"/>
  <c r="J86" i="11"/>
  <c r="J107" i="11" s="1"/>
  <c r="N86" i="11"/>
  <c r="M94" i="11"/>
  <c r="K94" i="11"/>
  <c r="L94" i="11"/>
  <c r="J94" i="11"/>
  <c r="N94" i="11"/>
  <c r="N107" i="11" s="1"/>
  <c r="N51" i="11"/>
  <c r="N103" i="11" s="1"/>
  <c r="N59" i="11"/>
  <c r="N104" i="11" s="1"/>
  <c r="N67" i="11"/>
  <c r="N75" i="11"/>
  <c r="N83" i="11"/>
  <c r="N91" i="11"/>
  <c r="O21" i="11"/>
  <c r="O93" i="11"/>
  <c r="K5" i="11"/>
  <c r="L7" i="11"/>
  <c r="L99" i="11" s="1"/>
  <c r="L19" i="11"/>
  <c r="O24" i="11"/>
  <c r="J27" i="11"/>
  <c r="J101" i="11" s="1"/>
  <c r="J32" i="11"/>
  <c r="L37" i="11"/>
  <c r="L48" i="11"/>
  <c r="L53" i="11"/>
  <c r="J56" i="11"/>
  <c r="L63" i="11"/>
  <c r="L72" i="11"/>
  <c r="J75" i="11"/>
  <c r="M88" i="11"/>
  <c r="M4" i="11"/>
  <c r="L12" i="11"/>
  <c r="M18" i="11"/>
  <c r="L26" i="11"/>
  <c r="L101" i="11" s="1"/>
  <c r="L34" i="11"/>
  <c r="L42" i="11"/>
  <c r="M49" i="11"/>
  <c r="M57" i="11"/>
  <c r="M65" i="11"/>
  <c r="M105" i="11" s="1"/>
  <c r="M73" i="11"/>
  <c r="M81" i="11"/>
  <c r="M89" i="11"/>
  <c r="J4" i="11"/>
  <c r="K10" i="11"/>
  <c r="J18" i="11"/>
  <c r="J49" i="11"/>
  <c r="L50" i="11"/>
  <c r="J57" i="11"/>
  <c r="L58" i="11"/>
  <c r="J65" i="11"/>
  <c r="L66" i="11"/>
  <c r="L105" i="11" s="1"/>
  <c r="J73" i="11"/>
  <c r="L74" i="11"/>
  <c r="J81" i="11"/>
  <c r="L82" i="11"/>
  <c r="J89" i="11"/>
  <c r="L90" i="11"/>
  <c r="N95" i="11"/>
  <c r="N108" i="11" s="1"/>
  <c r="I100" i="11"/>
  <c r="I101" i="11"/>
  <c r="I102" i="11"/>
  <c r="I104" i="11"/>
  <c r="I105" i="11"/>
  <c r="I106" i="11"/>
  <c r="I99" i="11"/>
  <c r="I103" i="11"/>
  <c r="I107" i="11"/>
  <c r="G106" i="11"/>
  <c r="H106" i="11"/>
  <c r="C55" i="11"/>
  <c r="C63" i="11"/>
  <c r="C79" i="11"/>
  <c r="H103" i="11"/>
  <c r="H107" i="11"/>
  <c r="C52" i="11"/>
  <c r="C32" i="11"/>
  <c r="C40" i="11"/>
  <c r="C48" i="11"/>
  <c r="C56" i="11"/>
  <c r="C64" i="11"/>
  <c r="C72" i="11"/>
  <c r="C19" i="11"/>
  <c r="H99" i="11"/>
  <c r="H105" i="11"/>
  <c r="H102" i="11"/>
  <c r="H101" i="11"/>
  <c r="C61" i="11"/>
  <c r="G105" i="11"/>
  <c r="G107" i="11"/>
  <c r="C9" i="11"/>
  <c r="C25" i="11"/>
  <c r="C33" i="11"/>
  <c r="C41" i="11"/>
  <c r="C49" i="11"/>
  <c r="C57" i="11"/>
  <c r="C89" i="11"/>
  <c r="H100" i="11"/>
  <c r="H104" i="11"/>
  <c r="G103" i="11"/>
  <c r="G104" i="11"/>
  <c r="C11" i="11"/>
  <c r="C15" i="11"/>
  <c r="C91" i="11"/>
  <c r="C20" i="11"/>
  <c r="C84" i="11"/>
  <c r="C8" i="11"/>
  <c r="C16" i="11"/>
  <c r="C31" i="11"/>
  <c r="C47" i="11"/>
  <c r="C69" i="11"/>
  <c r="C77" i="11"/>
  <c r="C62" i="11"/>
  <c r="C93" i="11"/>
  <c r="C35" i="11"/>
  <c r="C27" i="11"/>
  <c r="C43" i="11"/>
  <c r="C3" i="11"/>
  <c r="C29" i="11"/>
  <c r="C67" i="11"/>
  <c r="C83" i="11"/>
  <c r="C85" i="11"/>
  <c r="C22" i="11"/>
  <c r="C4" i="11"/>
  <c r="C59" i="11"/>
  <c r="C82" i="11"/>
  <c r="C5" i="11"/>
  <c r="C12" i="11"/>
  <c r="C53" i="11"/>
  <c r="C60" i="11"/>
  <c r="C75" i="11"/>
  <c r="C13" i="11"/>
  <c r="C26" i="11"/>
  <c r="C54" i="11"/>
  <c r="C68" i="11"/>
  <c r="C76" i="11"/>
  <c r="C90" i="11"/>
  <c r="C28" i="11"/>
  <c r="C39" i="11"/>
  <c r="C21" i="11"/>
  <c r="C92" i="11"/>
  <c r="C36" i="11"/>
  <c r="C86" i="11"/>
  <c r="C7" i="11"/>
  <c r="C71" i="11"/>
  <c r="C23" i="11"/>
  <c r="C37" i="11"/>
  <c r="C44" i="11"/>
  <c r="C51" i="11"/>
  <c r="C87" i="11"/>
  <c r="C80" i="11"/>
  <c r="C17" i="11"/>
  <c r="C24" i="11"/>
  <c r="C30" i="11"/>
  <c r="C45" i="11"/>
  <c r="C58" i="11"/>
  <c r="C65" i="11"/>
  <c r="C73" i="11"/>
  <c r="C81" i="11"/>
  <c r="C88" i="11"/>
  <c r="C94" i="11"/>
  <c r="C95" i="11"/>
  <c r="C18" i="11"/>
  <c r="C50" i="11"/>
  <c r="C14" i="11"/>
  <c r="C46" i="11"/>
  <c r="C78" i="11"/>
  <c r="C10" i="11"/>
  <c r="C42" i="11"/>
  <c r="C74" i="11"/>
  <c r="C6" i="11"/>
  <c r="C38" i="11"/>
  <c r="C70" i="11"/>
  <c r="C34" i="11"/>
  <c r="C66" i="11"/>
  <c r="L103" i="11" l="1"/>
  <c r="M107" i="11"/>
  <c r="M104" i="11"/>
  <c r="M100" i="11"/>
  <c r="J100" i="11"/>
  <c r="J102" i="11"/>
  <c r="K100" i="11"/>
  <c r="L100" i="11"/>
  <c r="J104" i="11"/>
  <c r="L102" i="11"/>
  <c r="J106" i="11"/>
  <c r="M102" i="11"/>
  <c r="K99" i="11"/>
  <c r="O100" i="11"/>
  <c r="L107" i="11"/>
  <c r="K106" i="11"/>
  <c r="B108" i="11"/>
  <c r="B107" i="11"/>
  <c r="B101" i="11"/>
  <c r="B104" i="11"/>
  <c r="B103" i="11"/>
  <c r="B106" i="11"/>
  <c r="B102" i="11"/>
  <c r="B99" i="11"/>
  <c r="B100" i="11"/>
  <c r="B105" i="11"/>
</calcChain>
</file>

<file path=xl/sharedStrings.xml><?xml version="1.0" encoding="utf-8"?>
<sst xmlns="http://schemas.openxmlformats.org/spreadsheetml/2006/main" count="71" uniqueCount="36">
  <si>
    <t>observation_date</t>
  </si>
  <si>
    <t>Year</t>
  </si>
  <si>
    <t>Expected Inflation</t>
  </si>
  <si>
    <t>1950-59</t>
  </si>
  <si>
    <t>1960-69</t>
  </si>
  <si>
    <t>1970-79</t>
  </si>
  <si>
    <t>1980-89</t>
  </si>
  <si>
    <t>1990-99</t>
  </si>
  <si>
    <t>2000-09</t>
  </si>
  <si>
    <t>2010-19</t>
  </si>
  <si>
    <t>S&amp;P 500 (includes dividends)</t>
  </si>
  <si>
    <t>3-month T.Bill</t>
  </si>
  <si>
    <t>US T. Bond</t>
  </si>
  <si>
    <t xml:space="preserve"> Baa Corporate Bond</t>
  </si>
  <si>
    <t>CPIAUCNS_PC1</t>
  </si>
  <si>
    <t>Actual Inflation Rate</t>
  </si>
  <si>
    <t>Unexpected Inflation</t>
  </si>
  <si>
    <t>Gold Prices</t>
  </si>
  <si>
    <t>Gold</t>
  </si>
  <si>
    <t>Real Estate</t>
  </si>
  <si>
    <t>Decade</t>
  </si>
  <si>
    <t>Stocks</t>
  </si>
  <si>
    <t>T. Bonds</t>
  </si>
  <si>
    <t>1930-39</t>
  </si>
  <si>
    <t>1940-49</t>
  </si>
  <si>
    <t>T. Bills</t>
  </si>
  <si>
    <t>Baa Corp Bonds</t>
  </si>
  <si>
    <t>Nominal Returns</t>
  </si>
  <si>
    <t>Real Returns</t>
  </si>
  <si>
    <t>Shiller Home Price Data</t>
  </si>
  <si>
    <t>CPI Raw Data</t>
  </si>
  <si>
    <t xml:space="preserve">http://www.econ.yale.edu//~shiller/data.htm </t>
  </si>
  <si>
    <t>Small minus Large Cap</t>
  </si>
  <si>
    <t>Value minus Growth</t>
  </si>
  <si>
    <t>Small vs Large</t>
  </si>
  <si>
    <t>Value vs Growth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</si>
</sst>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yyyy\-mm\-dd"/>
    <numFmt numFmtId="165" formatCode="0.0"/>
    <numFmt numFmtId="166" formatCode="0.0000"/>
  </numFmts>
  <fonts count="12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i/>
      <sz val="14"/>
      <name val="Calibri"/>
      <family val="2"/>
      <scheme val="minor"/>
    </font>
    <font>
      <sz val="14"/>
      <name val="Calibri"/>
      <family val="2"/>
      <scheme val="minor"/>
    </font>
    <font>
      <b/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1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1" fillId="0" borderId="0" applyNumberFormat="0" applyFill="0" applyBorder="0" applyAlignment="0" applyProtection="0"/>
  </cellStyleXfs>
  <cellXfs count="50">
    <xf numFmtId="0" fontId="0" fillId="0" borderId="0" xfId="0"/>
    <xf numFmtId="164" fontId="0" fillId="0" borderId="0" xfId="0" applyNumberFormat="1"/>
    <xf numFmtId="165" fontId="0" fillId="0" borderId="0" xfId="0" applyNumberFormat="1"/>
    <xf numFmtId="0" fontId="2" fillId="0" borderId="0" xfId="0" applyFont="1"/>
    <xf numFmtId="0" fontId="4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/>
    </xf>
    <xf numFmtId="10" fontId="3" fillId="2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0" fontId="3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0" fontId="3" fillId="2" borderId="3" xfId="0" applyNumberFormat="1" applyFont="1" applyFill="1" applyBorder="1" applyAlignment="1">
      <alignment horizontal="center"/>
    </xf>
    <xf numFmtId="10" fontId="3" fillId="2" borderId="1" xfId="1" applyNumberFormat="1" applyFont="1" applyFill="1" applyBorder="1" applyAlignment="1">
      <alignment horizontal="center"/>
    </xf>
    <xf numFmtId="0" fontId="0" fillId="0" borderId="0" xfId="0" applyAlignment="1">
      <alignment wrapText="1"/>
    </xf>
    <xf numFmtId="10" fontId="0" fillId="0" borderId="1" xfId="1" applyNumberFormat="1" applyFont="1" applyBorder="1"/>
    <xf numFmtId="0" fontId="2" fillId="0" borderId="0" xfId="0" applyFont="1" applyFill="1" applyBorder="1"/>
    <xf numFmtId="0" fontId="0" fillId="3" borderId="0" xfId="0" applyFill="1"/>
    <xf numFmtId="0" fontId="0" fillId="4" borderId="0" xfId="0" applyFill="1"/>
    <xf numFmtId="2" fontId="6" fillId="4" borderId="0" xfId="0" applyNumberFormat="1" applyFont="1" applyFill="1" applyAlignment="1">
      <alignment horizontal="right"/>
    </xf>
    <xf numFmtId="2" fontId="6" fillId="4" borderId="0" xfId="0" applyNumberFormat="1" applyFont="1" applyFill="1"/>
    <xf numFmtId="2" fontId="7" fillId="4" borderId="0" xfId="0" applyNumberFormat="1" applyFont="1" applyFill="1"/>
    <xf numFmtId="0" fontId="4" fillId="0" borderId="1" xfId="0" applyFont="1" applyFill="1" applyBorder="1" applyAlignment="1">
      <alignment horizontal="center" wrapText="1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10" fontId="0" fillId="0" borderId="1" xfId="0" applyNumberFormat="1" applyBorder="1" applyAlignment="1">
      <alignment horizontal="center"/>
    </xf>
    <xf numFmtId="10" fontId="0" fillId="4" borderId="1" xfId="0" applyNumberForma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10" fontId="0" fillId="0" borderId="1" xfId="0" applyNumberForma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165" fontId="5" fillId="0" borderId="0" xfId="0" applyNumberFormat="1" applyFont="1" applyAlignment="1">
      <alignment horizontal="center"/>
    </xf>
    <xf numFmtId="0" fontId="8" fillId="0" borderId="1" xfId="0" applyFont="1" applyFill="1" applyBorder="1" applyAlignment="1">
      <alignment horizontal="center" wrapText="1"/>
    </xf>
    <xf numFmtId="0" fontId="9" fillId="0" borderId="1" xfId="0" applyFont="1" applyFill="1" applyBorder="1" applyAlignment="1"/>
    <xf numFmtId="166" fontId="9" fillId="0" borderId="1" xfId="0" applyNumberFormat="1" applyFont="1" applyFill="1" applyBorder="1" applyAlignment="1"/>
    <xf numFmtId="166" fontId="9" fillId="4" borderId="1" xfId="0" applyNumberFormat="1" applyFont="1" applyFill="1" applyBorder="1" applyAlignment="1"/>
    <xf numFmtId="10" fontId="0" fillId="0" borderId="0" xfId="1" applyNumberFormat="1" applyFont="1" applyBorder="1"/>
    <xf numFmtId="0" fontId="2" fillId="0" borderId="0" xfId="0" applyFont="1" applyFill="1"/>
    <xf numFmtId="0" fontId="0" fillId="0" borderId="0" xfId="0" applyFill="1"/>
    <xf numFmtId="0" fontId="5" fillId="0" borderId="0" xfId="0" applyFont="1" applyFill="1" applyAlignment="1">
      <alignment horizontal="center"/>
    </xf>
    <xf numFmtId="0" fontId="11" fillId="0" borderId="0" xfId="2"/>
    <xf numFmtId="0" fontId="10" fillId="0" borderId="4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chartsheet" Target="chartsheets/sheet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hartsheet" Target="chartsheets/sheet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Unexpected Inflation, Stock and Bond Returns: 1928-2020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2"/>
          <c:order val="0"/>
          <c:tx>
            <c:strRef>
              <c:f>'Hist Returns'!$C$2</c:f>
              <c:strCache>
                <c:ptCount val="1"/>
                <c:pt idx="0">
                  <c:v>Unexpected Inflation</c:v>
                </c:pt>
              </c:strCache>
            </c:strRef>
          </c:tx>
          <c:spPr>
            <a:ln w="381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'Hist Returns'!$A$3:$A$95</c:f>
              <c:numCache>
                <c:formatCode>General</c:formatCode>
                <c:ptCount val="93"/>
                <c:pt idx="0">
                  <c:v>1928</c:v>
                </c:pt>
                <c:pt idx="1">
                  <c:v>1929</c:v>
                </c:pt>
                <c:pt idx="2">
                  <c:v>1930</c:v>
                </c:pt>
                <c:pt idx="3">
                  <c:v>1931</c:v>
                </c:pt>
                <c:pt idx="4">
                  <c:v>1932</c:v>
                </c:pt>
                <c:pt idx="5">
                  <c:v>1933</c:v>
                </c:pt>
                <c:pt idx="6">
                  <c:v>1934</c:v>
                </c:pt>
                <c:pt idx="7">
                  <c:v>1935</c:v>
                </c:pt>
                <c:pt idx="8">
                  <c:v>1936</c:v>
                </c:pt>
                <c:pt idx="9">
                  <c:v>1937</c:v>
                </c:pt>
                <c:pt idx="10">
                  <c:v>1938</c:v>
                </c:pt>
                <c:pt idx="11">
                  <c:v>1939</c:v>
                </c:pt>
                <c:pt idx="12">
                  <c:v>1940</c:v>
                </c:pt>
                <c:pt idx="13">
                  <c:v>1941</c:v>
                </c:pt>
                <c:pt idx="14">
                  <c:v>1942</c:v>
                </c:pt>
                <c:pt idx="15">
                  <c:v>1943</c:v>
                </c:pt>
                <c:pt idx="16">
                  <c:v>1944</c:v>
                </c:pt>
                <c:pt idx="17">
                  <c:v>1945</c:v>
                </c:pt>
                <c:pt idx="18">
                  <c:v>1946</c:v>
                </c:pt>
                <c:pt idx="19">
                  <c:v>1947</c:v>
                </c:pt>
                <c:pt idx="20">
                  <c:v>1948</c:v>
                </c:pt>
                <c:pt idx="21">
                  <c:v>1949</c:v>
                </c:pt>
                <c:pt idx="22">
                  <c:v>1950</c:v>
                </c:pt>
                <c:pt idx="23">
                  <c:v>1951</c:v>
                </c:pt>
                <c:pt idx="24">
                  <c:v>1952</c:v>
                </c:pt>
                <c:pt idx="25">
                  <c:v>1953</c:v>
                </c:pt>
                <c:pt idx="26">
                  <c:v>1954</c:v>
                </c:pt>
                <c:pt idx="27">
                  <c:v>1955</c:v>
                </c:pt>
                <c:pt idx="28">
                  <c:v>1956</c:v>
                </c:pt>
                <c:pt idx="29">
                  <c:v>1957</c:v>
                </c:pt>
                <c:pt idx="30">
                  <c:v>1958</c:v>
                </c:pt>
                <c:pt idx="31">
                  <c:v>1959</c:v>
                </c:pt>
                <c:pt idx="32">
                  <c:v>1960</c:v>
                </c:pt>
                <c:pt idx="33">
                  <c:v>1961</c:v>
                </c:pt>
                <c:pt idx="34">
                  <c:v>1962</c:v>
                </c:pt>
                <c:pt idx="35">
                  <c:v>1963</c:v>
                </c:pt>
                <c:pt idx="36">
                  <c:v>1964</c:v>
                </c:pt>
                <c:pt idx="37">
                  <c:v>1965</c:v>
                </c:pt>
                <c:pt idx="38">
                  <c:v>1966</c:v>
                </c:pt>
                <c:pt idx="39">
                  <c:v>1967</c:v>
                </c:pt>
                <c:pt idx="40">
                  <c:v>1968</c:v>
                </c:pt>
                <c:pt idx="41">
                  <c:v>1969</c:v>
                </c:pt>
                <c:pt idx="42">
                  <c:v>1970</c:v>
                </c:pt>
                <c:pt idx="43">
                  <c:v>1971</c:v>
                </c:pt>
                <c:pt idx="44">
                  <c:v>1972</c:v>
                </c:pt>
                <c:pt idx="45">
                  <c:v>1973</c:v>
                </c:pt>
                <c:pt idx="46">
                  <c:v>1974</c:v>
                </c:pt>
                <c:pt idx="47">
                  <c:v>1975</c:v>
                </c:pt>
                <c:pt idx="48">
                  <c:v>1976</c:v>
                </c:pt>
                <c:pt idx="49">
                  <c:v>1977</c:v>
                </c:pt>
                <c:pt idx="50">
                  <c:v>1978</c:v>
                </c:pt>
                <c:pt idx="51">
                  <c:v>1979</c:v>
                </c:pt>
                <c:pt idx="52">
                  <c:v>1980</c:v>
                </c:pt>
                <c:pt idx="53">
                  <c:v>1981</c:v>
                </c:pt>
                <c:pt idx="54">
                  <c:v>1982</c:v>
                </c:pt>
                <c:pt idx="55">
                  <c:v>1983</c:v>
                </c:pt>
                <c:pt idx="56">
                  <c:v>1984</c:v>
                </c:pt>
                <c:pt idx="57">
                  <c:v>1985</c:v>
                </c:pt>
                <c:pt idx="58">
                  <c:v>1986</c:v>
                </c:pt>
                <c:pt idx="59">
                  <c:v>1987</c:v>
                </c:pt>
                <c:pt idx="60">
                  <c:v>1988</c:v>
                </c:pt>
                <c:pt idx="61">
                  <c:v>1989</c:v>
                </c:pt>
                <c:pt idx="62">
                  <c:v>1990</c:v>
                </c:pt>
                <c:pt idx="63">
                  <c:v>1991</c:v>
                </c:pt>
                <c:pt idx="64">
                  <c:v>1992</c:v>
                </c:pt>
                <c:pt idx="65">
                  <c:v>1993</c:v>
                </c:pt>
                <c:pt idx="66">
                  <c:v>1994</c:v>
                </c:pt>
                <c:pt idx="67">
                  <c:v>1995</c:v>
                </c:pt>
                <c:pt idx="68">
                  <c:v>1996</c:v>
                </c:pt>
                <c:pt idx="69">
                  <c:v>1997</c:v>
                </c:pt>
                <c:pt idx="70">
                  <c:v>1998</c:v>
                </c:pt>
                <c:pt idx="71">
                  <c:v>1999</c:v>
                </c:pt>
                <c:pt idx="72">
                  <c:v>2000</c:v>
                </c:pt>
                <c:pt idx="73">
                  <c:v>2001</c:v>
                </c:pt>
                <c:pt idx="74">
                  <c:v>2002</c:v>
                </c:pt>
                <c:pt idx="75">
                  <c:v>2003</c:v>
                </c:pt>
                <c:pt idx="76">
                  <c:v>2004</c:v>
                </c:pt>
                <c:pt idx="77">
                  <c:v>2005</c:v>
                </c:pt>
                <c:pt idx="78">
                  <c:v>2006</c:v>
                </c:pt>
                <c:pt idx="79">
                  <c:v>2007</c:v>
                </c:pt>
                <c:pt idx="80">
                  <c:v>2008</c:v>
                </c:pt>
                <c:pt idx="81">
                  <c:v>2009</c:v>
                </c:pt>
                <c:pt idx="82">
                  <c:v>2010</c:v>
                </c:pt>
                <c:pt idx="83">
                  <c:v>2011</c:v>
                </c:pt>
                <c:pt idx="84">
                  <c:v>2012</c:v>
                </c:pt>
                <c:pt idx="85">
                  <c:v>2013</c:v>
                </c:pt>
                <c:pt idx="86">
                  <c:v>2014</c:v>
                </c:pt>
                <c:pt idx="87">
                  <c:v>2015</c:v>
                </c:pt>
                <c:pt idx="88">
                  <c:v>2016</c:v>
                </c:pt>
                <c:pt idx="89">
                  <c:v>2017</c:v>
                </c:pt>
                <c:pt idx="90">
                  <c:v>2018</c:v>
                </c:pt>
                <c:pt idx="91">
                  <c:v>2019</c:v>
                </c:pt>
                <c:pt idx="92">
                  <c:v>2020</c:v>
                </c:pt>
              </c:numCache>
            </c:numRef>
          </c:cat>
          <c:val>
            <c:numRef>
              <c:f>'Hist Returns'!$C$3:$C$95</c:f>
              <c:numCache>
                <c:formatCode>0.00%</c:formatCode>
                <c:ptCount val="93"/>
                <c:pt idx="0">
                  <c:v>-3.8510589999999997E-2</c:v>
                </c:pt>
                <c:pt idx="1">
                  <c:v>4.9213999999999855E-4</c:v>
                </c:pt>
                <c:pt idx="2">
                  <c:v>-5.5348709999999995E-2</c:v>
                </c:pt>
                <c:pt idx="3">
                  <c:v>-7.5522060000000002E-2</c:v>
                </c:pt>
                <c:pt idx="4">
                  <c:v>-8.6602029999999997E-2</c:v>
                </c:pt>
                <c:pt idx="5">
                  <c:v>3.17331E-2</c:v>
                </c:pt>
                <c:pt idx="6">
                  <c:v>4.0854500000000002E-2</c:v>
                </c:pt>
                <c:pt idx="7">
                  <c:v>5.4038550000000005E-2</c:v>
                </c:pt>
                <c:pt idx="8">
                  <c:v>3.9163789999999997E-2</c:v>
                </c:pt>
                <c:pt idx="9">
                  <c:v>5.0675789999999998E-2</c:v>
                </c:pt>
                <c:pt idx="10">
                  <c:v>-1.0790439999999995E-2</c:v>
                </c:pt>
                <c:pt idx="11">
                  <c:v>1.8609070000000002E-2</c:v>
                </c:pt>
                <c:pt idx="12">
                  <c:v>2.6336769999999999E-2</c:v>
                </c:pt>
                <c:pt idx="13">
                  <c:v>0.11137503000000001</c:v>
                </c:pt>
                <c:pt idx="14">
                  <c:v>8.3160979999999995E-2</c:v>
                </c:pt>
                <c:pt idx="15">
                  <c:v>3.1179499999999978E-3</c:v>
                </c:pt>
                <c:pt idx="16">
                  <c:v>-5.6745700000000003E-3</c:v>
                </c:pt>
                <c:pt idx="17">
                  <c:v>-6.9748700000000011E-3</c:v>
                </c:pt>
                <c:pt idx="18">
                  <c:v>0.15260981000000001</c:v>
                </c:pt>
                <c:pt idx="19">
                  <c:v>4.2980620000000011E-2</c:v>
                </c:pt>
                <c:pt idx="20">
                  <c:v>-2.1457050000000002E-2</c:v>
                </c:pt>
                <c:pt idx="21">
                  <c:v>-7.7887680000000015E-2</c:v>
                </c:pt>
                <c:pt idx="22">
                  <c:v>4.2559099999999878E-3</c:v>
                </c:pt>
                <c:pt idx="23">
                  <c:v>-2.8400000000000647E-4</c:v>
                </c:pt>
                <c:pt idx="24">
                  <c:v>-4.8807720000000013E-2</c:v>
                </c:pt>
                <c:pt idx="25">
                  <c:v>-4.0586780000000003E-2</c:v>
                </c:pt>
                <c:pt idx="26">
                  <c:v>-5.3302760000000005E-2</c:v>
                </c:pt>
                <c:pt idx="27">
                  <c:v>-3.9080219999999999E-2</c:v>
                </c:pt>
                <c:pt idx="28">
                  <c:v>-1.1102160000000003E-2</c:v>
                </c:pt>
                <c:pt idx="29">
                  <c:v>3.1794400000000021E-3</c:v>
                </c:pt>
                <c:pt idx="30">
                  <c:v>-2.2618000000000013E-3</c:v>
                </c:pt>
                <c:pt idx="31">
                  <c:v>-1.3355100000000016E-3</c:v>
                </c:pt>
                <c:pt idx="32">
                  <c:v>-8.8358999999999972E-3</c:v>
                </c:pt>
                <c:pt idx="33">
                  <c:v>-1.115824E-2</c:v>
                </c:pt>
                <c:pt idx="34">
                  <c:v>7.9251999999999968E-4</c:v>
                </c:pt>
                <c:pt idx="35">
                  <c:v>3.3280099999999993E-3</c:v>
                </c:pt>
                <c:pt idx="36">
                  <c:v>-4.3063700000000003E-3</c:v>
                </c:pt>
                <c:pt idx="37">
                  <c:v>3.5013700000000002E-3</c:v>
                </c:pt>
                <c:pt idx="38">
                  <c:v>1.7313220000000004E-2</c:v>
                </c:pt>
                <c:pt idx="39">
                  <c:v>1.2643069999999996E-2</c:v>
                </c:pt>
                <c:pt idx="40">
                  <c:v>2.9304609999999998E-2</c:v>
                </c:pt>
                <c:pt idx="41">
                  <c:v>4.1119610000000001E-2</c:v>
                </c:pt>
                <c:pt idx="42">
                  <c:v>3.0383629999999998E-2</c:v>
                </c:pt>
                <c:pt idx="43">
                  <c:v>3.1342799999999997E-3</c:v>
                </c:pt>
                <c:pt idx="44">
                  <c:v>1.9390899999999975E-3</c:v>
                </c:pt>
                <c:pt idx="45">
                  <c:v>5.2861590000000007E-2</c:v>
                </c:pt>
                <c:pt idx="46">
                  <c:v>8.2118250000000004E-2</c:v>
                </c:pt>
                <c:pt idx="47">
                  <c:v>1.673906E-2</c:v>
                </c:pt>
                <c:pt idx="48">
                  <c:v>-8.9898800000000056E-3</c:v>
                </c:pt>
                <c:pt idx="49">
                  <c:v>7.9660800000000073E-3</c:v>
                </c:pt>
                <c:pt idx="50">
                  <c:v>2.747136E-2</c:v>
                </c:pt>
                <c:pt idx="51">
                  <c:v>6.5935709999999981E-2</c:v>
                </c:pt>
                <c:pt idx="52">
                  <c:v>5.1062549999999998E-2</c:v>
                </c:pt>
                <c:pt idx="53">
                  <c:v>8.1771400000000133E-3</c:v>
                </c:pt>
                <c:pt idx="54">
                  <c:v>-4.8404590000000018E-2</c:v>
                </c:pt>
                <c:pt idx="55">
                  <c:v>-4.9216150000000007E-2</c:v>
                </c:pt>
                <c:pt idx="56">
                  <c:v>-4.2724349999999994E-2</c:v>
                </c:pt>
                <c:pt idx="57">
                  <c:v>-3.5835359999999997E-2</c:v>
                </c:pt>
                <c:pt idx="58">
                  <c:v>-5.9705309999999998E-2</c:v>
                </c:pt>
                <c:pt idx="59">
                  <c:v>-2.2573449999999988E-2</c:v>
                </c:pt>
                <c:pt idx="60">
                  <c:v>-2.045661E-2</c:v>
                </c:pt>
                <c:pt idx="61">
                  <c:v>-1.3579409999999993E-2</c:v>
                </c:pt>
                <c:pt idx="62">
                  <c:v>9.6568299999999913E-3</c:v>
                </c:pt>
                <c:pt idx="63">
                  <c:v>-1.4352929999999996E-2</c:v>
                </c:pt>
                <c:pt idx="64">
                  <c:v>-1.0131150000000002E-2</c:v>
                </c:pt>
                <c:pt idx="65">
                  <c:v>-1.0724410000000004E-2</c:v>
                </c:pt>
                <c:pt idx="66">
                  <c:v>-1.0416939999999993E-2</c:v>
                </c:pt>
                <c:pt idx="67">
                  <c:v>-1.0508070000000001E-2</c:v>
                </c:pt>
                <c:pt idx="68">
                  <c:v>-1.4071099999999961E-3</c:v>
                </c:pt>
                <c:pt idx="69">
                  <c:v>-1.9832490000000001E-2</c:v>
                </c:pt>
                <c:pt idx="70">
                  <c:v>-1.8005499999999994E-2</c:v>
                </c:pt>
                <c:pt idx="71">
                  <c:v>-4.4713899999999987E-3</c:v>
                </c:pt>
                <c:pt idx="72">
                  <c:v>4.5138500000000033E-3</c:v>
                </c:pt>
                <c:pt idx="73">
                  <c:v>-1.11176E-2</c:v>
                </c:pt>
                <c:pt idx="74">
                  <c:v>-1.3531399999999957E-3</c:v>
                </c:pt>
                <c:pt idx="75">
                  <c:v>-5.803599999999999E-3</c:v>
                </c:pt>
                <c:pt idx="76">
                  <c:v>8.8260200000000004E-3</c:v>
                </c:pt>
                <c:pt idx="77">
                  <c:v>9.8463600000000054E-3</c:v>
                </c:pt>
                <c:pt idx="78">
                  <c:v>2.1901000000000212E-4</c:v>
                </c:pt>
                <c:pt idx="79">
                  <c:v>1.6407040000000001E-2</c:v>
                </c:pt>
                <c:pt idx="80">
                  <c:v>-2.587043E-2</c:v>
                </c:pt>
                <c:pt idx="81">
                  <c:v>1.9492600000000013E-3</c:v>
                </c:pt>
                <c:pt idx="82">
                  <c:v>-1.0343610000000001E-2</c:v>
                </c:pt>
                <c:pt idx="83">
                  <c:v>6.2144800000000014E-3</c:v>
                </c:pt>
                <c:pt idx="84">
                  <c:v>-7.4102199999999986E-3</c:v>
                </c:pt>
                <c:pt idx="85">
                  <c:v>-9.1671299999999956E-3</c:v>
                </c:pt>
                <c:pt idx="86">
                  <c:v>-1.624188E-2</c:v>
                </c:pt>
                <c:pt idx="87">
                  <c:v>-1.4012510000000002E-2</c:v>
                </c:pt>
                <c:pt idx="88">
                  <c:v>2.1246299999999954E-3</c:v>
                </c:pt>
                <c:pt idx="89">
                  <c:v>2.935260000000002E-3</c:v>
                </c:pt>
                <c:pt idx="90">
                  <c:v>2.9182500000000042E-3</c:v>
                </c:pt>
                <c:pt idx="91">
                  <c:v>4.8492000000000014E-3</c:v>
                </c:pt>
                <c:pt idx="92">
                  <c:v>-3.9457999999999993E-3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1BD-004D-81E0-F14862AD5FCB}"/>
            </c:ext>
          </c:extLst>
        </c:ser>
        <c:ser>
          <c:idx val="3"/>
          <c:order val="1"/>
          <c:tx>
            <c:strRef>
              <c:f>'Hist Returns'!$D$2</c:f>
              <c:strCache>
                <c:ptCount val="1"/>
                <c:pt idx="0">
                  <c:v>S&amp;P 500 (includes dividends)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'Hist Returns'!$A$3:$A$95</c:f>
              <c:numCache>
                <c:formatCode>General</c:formatCode>
                <c:ptCount val="93"/>
                <c:pt idx="0">
                  <c:v>1928</c:v>
                </c:pt>
                <c:pt idx="1">
                  <c:v>1929</c:v>
                </c:pt>
                <c:pt idx="2">
                  <c:v>1930</c:v>
                </c:pt>
                <c:pt idx="3">
                  <c:v>1931</c:v>
                </c:pt>
                <c:pt idx="4">
                  <c:v>1932</c:v>
                </c:pt>
                <c:pt idx="5">
                  <c:v>1933</c:v>
                </c:pt>
                <c:pt idx="6">
                  <c:v>1934</c:v>
                </c:pt>
                <c:pt idx="7">
                  <c:v>1935</c:v>
                </c:pt>
                <c:pt idx="8">
                  <c:v>1936</c:v>
                </c:pt>
                <c:pt idx="9">
                  <c:v>1937</c:v>
                </c:pt>
                <c:pt idx="10">
                  <c:v>1938</c:v>
                </c:pt>
                <c:pt idx="11">
                  <c:v>1939</c:v>
                </c:pt>
                <c:pt idx="12">
                  <c:v>1940</c:v>
                </c:pt>
                <c:pt idx="13">
                  <c:v>1941</c:v>
                </c:pt>
                <c:pt idx="14">
                  <c:v>1942</c:v>
                </c:pt>
                <c:pt idx="15">
                  <c:v>1943</c:v>
                </c:pt>
                <c:pt idx="16">
                  <c:v>1944</c:v>
                </c:pt>
                <c:pt idx="17">
                  <c:v>1945</c:v>
                </c:pt>
                <c:pt idx="18">
                  <c:v>1946</c:v>
                </c:pt>
                <c:pt idx="19">
                  <c:v>1947</c:v>
                </c:pt>
                <c:pt idx="20">
                  <c:v>1948</c:v>
                </c:pt>
                <c:pt idx="21">
                  <c:v>1949</c:v>
                </c:pt>
                <c:pt idx="22">
                  <c:v>1950</c:v>
                </c:pt>
                <c:pt idx="23">
                  <c:v>1951</c:v>
                </c:pt>
                <c:pt idx="24">
                  <c:v>1952</c:v>
                </c:pt>
                <c:pt idx="25">
                  <c:v>1953</c:v>
                </c:pt>
                <c:pt idx="26">
                  <c:v>1954</c:v>
                </c:pt>
                <c:pt idx="27">
                  <c:v>1955</c:v>
                </c:pt>
                <c:pt idx="28">
                  <c:v>1956</c:v>
                </c:pt>
                <c:pt idx="29">
                  <c:v>1957</c:v>
                </c:pt>
                <c:pt idx="30">
                  <c:v>1958</c:v>
                </c:pt>
                <c:pt idx="31">
                  <c:v>1959</c:v>
                </c:pt>
                <c:pt idx="32">
                  <c:v>1960</c:v>
                </c:pt>
                <c:pt idx="33">
                  <c:v>1961</c:v>
                </c:pt>
                <c:pt idx="34">
                  <c:v>1962</c:v>
                </c:pt>
                <c:pt idx="35">
                  <c:v>1963</c:v>
                </c:pt>
                <c:pt idx="36">
                  <c:v>1964</c:v>
                </c:pt>
                <c:pt idx="37">
                  <c:v>1965</c:v>
                </c:pt>
                <c:pt idx="38">
                  <c:v>1966</c:v>
                </c:pt>
                <c:pt idx="39">
                  <c:v>1967</c:v>
                </c:pt>
                <c:pt idx="40">
                  <c:v>1968</c:v>
                </c:pt>
                <c:pt idx="41">
                  <c:v>1969</c:v>
                </c:pt>
                <c:pt idx="42">
                  <c:v>1970</c:v>
                </c:pt>
                <c:pt idx="43">
                  <c:v>1971</c:v>
                </c:pt>
                <c:pt idx="44">
                  <c:v>1972</c:v>
                </c:pt>
                <c:pt idx="45">
                  <c:v>1973</c:v>
                </c:pt>
                <c:pt idx="46">
                  <c:v>1974</c:v>
                </c:pt>
                <c:pt idx="47">
                  <c:v>1975</c:v>
                </c:pt>
                <c:pt idx="48">
                  <c:v>1976</c:v>
                </c:pt>
                <c:pt idx="49">
                  <c:v>1977</c:v>
                </c:pt>
                <c:pt idx="50">
                  <c:v>1978</c:v>
                </c:pt>
                <c:pt idx="51">
                  <c:v>1979</c:v>
                </c:pt>
                <c:pt idx="52">
                  <c:v>1980</c:v>
                </c:pt>
                <c:pt idx="53">
                  <c:v>1981</c:v>
                </c:pt>
                <c:pt idx="54">
                  <c:v>1982</c:v>
                </c:pt>
                <c:pt idx="55">
                  <c:v>1983</c:v>
                </c:pt>
                <c:pt idx="56">
                  <c:v>1984</c:v>
                </c:pt>
                <c:pt idx="57">
                  <c:v>1985</c:v>
                </c:pt>
                <c:pt idx="58">
                  <c:v>1986</c:v>
                </c:pt>
                <c:pt idx="59">
                  <c:v>1987</c:v>
                </c:pt>
                <c:pt idx="60">
                  <c:v>1988</c:v>
                </c:pt>
                <c:pt idx="61">
                  <c:v>1989</c:v>
                </c:pt>
                <c:pt idx="62">
                  <c:v>1990</c:v>
                </c:pt>
                <c:pt idx="63">
                  <c:v>1991</c:v>
                </c:pt>
                <c:pt idx="64">
                  <c:v>1992</c:v>
                </c:pt>
                <c:pt idx="65">
                  <c:v>1993</c:v>
                </c:pt>
                <c:pt idx="66">
                  <c:v>1994</c:v>
                </c:pt>
                <c:pt idx="67">
                  <c:v>1995</c:v>
                </c:pt>
                <c:pt idx="68">
                  <c:v>1996</c:v>
                </c:pt>
                <c:pt idx="69">
                  <c:v>1997</c:v>
                </c:pt>
                <c:pt idx="70">
                  <c:v>1998</c:v>
                </c:pt>
                <c:pt idx="71">
                  <c:v>1999</c:v>
                </c:pt>
                <c:pt idx="72">
                  <c:v>2000</c:v>
                </c:pt>
                <c:pt idx="73">
                  <c:v>2001</c:v>
                </c:pt>
                <c:pt idx="74">
                  <c:v>2002</c:v>
                </c:pt>
                <c:pt idx="75">
                  <c:v>2003</c:v>
                </c:pt>
                <c:pt idx="76">
                  <c:v>2004</c:v>
                </c:pt>
                <c:pt idx="77">
                  <c:v>2005</c:v>
                </c:pt>
                <c:pt idx="78">
                  <c:v>2006</c:v>
                </c:pt>
                <c:pt idx="79">
                  <c:v>2007</c:v>
                </c:pt>
                <c:pt idx="80">
                  <c:v>2008</c:v>
                </c:pt>
                <c:pt idx="81">
                  <c:v>2009</c:v>
                </c:pt>
                <c:pt idx="82">
                  <c:v>2010</c:v>
                </c:pt>
                <c:pt idx="83">
                  <c:v>2011</c:v>
                </c:pt>
                <c:pt idx="84">
                  <c:v>2012</c:v>
                </c:pt>
                <c:pt idx="85">
                  <c:v>2013</c:v>
                </c:pt>
                <c:pt idx="86">
                  <c:v>2014</c:v>
                </c:pt>
                <c:pt idx="87">
                  <c:v>2015</c:v>
                </c:pt>
                <c:pt idx="88">
                  <c:v>2016</c:v>
                </c:pt>
                <c:pt idx="89">
                  <c:v>2017</c:v>
                </c:pt>
                <c:pt idx="90">
                  <c:v>2018</c:v>
                </c:pt>
                <c:pt idx="91">
                  <c:v>2019</c:v>
                </c:pt>
                <c:pt idx="92">
                  <c:v>2020</c:v>
                </c:pt>
              </c:numCache>
            </c:numRef>
          </c:cat>
          <c:val>
            <c:numRef>
              <c:f>'Hist Returns'!$D$3:$D$95</c:f>
              <c:numCache>
                <c:formatCode>0.00%</c:formatCode>
                <c:ptCount val="93"/>
                <c:pt idx="0">
                  <c:v>0.43811155152887893</c:v>
                </c:pt>
                <c:pt idx="1">
                  <c:v>-8.2979466119096595E-2</c:v>
                </c:pt>
                <c:pt idx="2">
                  <c:v>-0.25123636363636365</c:v>
                </c:pt>
                <c:pt idx="3">
                  <c:v>-0.43837548891786188</c:v>
                </c:pt>
                <c:pt idx="4">
                  <c:v>-8.642364532019696E-2</c:v>
                </c:pt>
                <c:pt idx="5">
                  <c:v>0.49982225433526023</c:v>
                </c:pt>
                <c:pt idx="6">
                  <c:v>-1.1885656970912803E-2</c:v>
                </c:pt>
                <c:pt idx="7">
                  <c:v>0.46740421052631581</c:v>
                </c:pt>
                <c:pt idx="8">
                  <c:v>0.31943410275502609</c:v>
                </c:pt>
                <c:pt idx="9">
                  <c:v>-0.35336728754365537</c:v>
                </c:pt>
                <c:pt idx="10">
                  <c:v>0.29282654028436017</c:v>
                </c:pt>
                <c:pt idx="11">
                  <c:v>-1.0975646879756443E-2</c:v>
                </c:pt>
                <c:pt idx="12">
                  <c:v>-0.10672873194221515</c:v>
                </c:pt>
                <c:pt idx="13">
                  <c:v>-0.12771455576559551</c:v>
                </c:pt>
                <c:pt idx="14">
                  <c:v>0.19173762945914843</c:v>
                </c:pt>
                <c:pt idx="15">
                  <c:v>0.25061310133060394</c:v>
                </c:pt>
                <c:pt idx="16">
                  <c:v>0.19030676949443009</c:v>
                </c:pt>
                <c:pt idx="17">
                  <c:v>0.35821084337349401</c:v>
                </c:pt>
                <c:pt idx="18">
                  <c:v>-8.4291474654377807E-2</c:v>
                </c:pt>
                <c:pt idx="19">
                  <c:v>5.1999999999999998E-2</c:v>
                </c:pt>
                <c:pt idx="20">
                  <c:v>5.7045751633986834E-2</c:v>
                </c:pt>
                <c:pt idx="21">
                  <c:v>0.18303223684210526</c:v>
                </c:pt>
                <c:pt idx="22">
                  <c:v>0.30805539011316263</c:v>
                </c:pt>
                <c:pt idx="23">
                  <c:v>0.23678463044542339</c:v>
                </c:pt>
                <c:pt idx="24">
                  <c:v>0.18150988641144306</c:v>
                </c:pt>
                <c:pt idx="25">
                  <c:v>-1.2082047421904465E-2</c:v>
                </c:pt>
                <c:pt idx="26">
                  <c:v>0.52563321241434902</c:v>
                </c:pt>
                <c:pt idx="27">
                  <c:v>0.32597331851028349</c:v>
                </c:pt>
                <c:pt idx="28">
                  <c:v>7.4395118733509347E-2</c:v>
                </c:pt>
                <c:pt idx="29">
                  <c:v>-0.1045736018855796</c:v>
                </c:pt>
                <c:pt idx="30">
                  <c:v>0.43719954988747184</c:v>
                </c:pt>
                <c:pt idx="31">
                  <c:v>0.12056457163557326</c:v>
                </c:pt>
                <c:pt idx="32">
                  <c:v>3.36535314743695E-3</c:v>
                </c:pt>
                <c:pt idx="33">
                  <c:v>0.26637712958182752</c:v>
                </c:pt>
                <c:pt idx="34">
                  <c:v>-8.8114605171208879E-2</c:v>
                </c:pt>
                <c:pt idx="35">
                  <c:v>0.22611927099841514</c:v>
                </c:pt>
                <c:pt idx="36">
                  <c:v>0.16415455878432425</c:v>
                </c:pt>
                <c:pt idx="37">
                  <c:v>0.12399242477876114</c:v>
                </c:pt>
                <c:pt idx="38">
                  <c:v>-9.9709542356377898E-2</c:v>
                </c:pt>
                <c:pt idx="39">
                  <c:v>0.23802966513133328</c:v>
                </c:pt>
                <c:pt idx="40">
                  <c:v>0.10814862651601535</c:v>
                </c:pt>
                <c:pt idx="41">
                  <c:v>-8.2413710764490639E-2</c:v>
                </c:pt>
                <c:pt idx="42">
                  <c:v>3.5611449054964189E-2</c:v>
                </c:pt>
                <c:pt idx="43">
                  <c:v>0.14221150298426474</c:v>
                </c:pt>
                <c:pt idx="44">
                  <c:v>0.18755362915074925</c:v>
                </c:pt>
                <c:pt idx="45">
                  <c:v>-0.14308047437526472</c:v>
                </c:pt>
                <c:pt idx="46">
                  <c:v>-0.25901785750896972</c:v>
                </c:pt>
                <c:pt idx="47">
                  <c:v>0.36995137106184356</c:v>
                </c:pt>
                <c:pt idx="48">
                  <c:v>0.23830999002106662</c:v>
                </c:pt>
                <c:pt idx="49">
                  <c:v>-6.9797040759352322E-2</c:v>
                </c:pt>
                <c:pt idx="50">
                  <c:v>6.50928391167193E-2</c:v>
                </c:pt>
                <c:pt idx="51">
                  <c:v>0.18519490167516386</c:v>
                </c:pt>
                <c:pt idx="52">
                  <c:v>0.3173524550676301</c:v>
                </c:pt>
                <c:pt idx="53">
                  <c:v>-4.7023902474955762E-2</c:v>
                </c:pt>
                <c:pt idx="54">
                  <c:v>0.20419055079559353</c:v>
                </c:pt>
                <c:pt idx="55">
                  <c:v>0.22337155858930619</c:v>
                </c:pt>
                <c:pt idx="56">
                  <c:v>6.14614199963621E-2</c:v>
                </c:pt>
                <c:pt idx="57">
                  <c:v>0.31235149485768948</c:v>
                </c:pt>
                <c:pt idx="58">
                  <c:v>0.18494578758046187</c:v>
                </c:pt>
                <c:pt idx="59">
                  <c:v>5.8127216418218712E-2</c:v>
                </c:pt>
                <c:pt idx="60">
                  <c:v>0.16537192812044688</c:v>
                </c:pt>
                <c:pt idx="61">
                  <c:v>0.31475183638196724</c:v>
                </c:pt>
                <c:pt idx="62">
                  <c:v>-3.0644516129032118E-2</c:v>
                </c:pt>
                <c:pt idx="63">
                  <c:v>0.30234843134879757</c:v>
                </c:pt>
                <c:pt idx="64">
                  <c:v>7.493727972380064E-2</c:v>
                </c:pt>
                <c:pt idx="65">
                  <c:v>9.96705147919488E-2</c:v>
                </c:pt>
                <c:pt idx="66">
                  <c:v>1.3259206774573897E-2</c:v>
                </c:pt>
                <c:pt idx="67">
                  <c:v>0.37195198902606308</c:v>
                </c:pt>
                <c:pt idx="68">
                  <c:v>0.22680966018865789</c:v>
                </c:pt>
                <c:pt idx="69">
                  <c:v>0.33103653103653097</c:v>
                </c:pt>
                <c:pt idx="70">
                  <c:v>0.28337953278443584</c:v>
                </c:pt>
                <c:pt idx="71">
                  <c:v>0.20885350992084475</c:v>
                </c:pt>
                <c:pt idx="72">
                  <c:v>-9.0318189552492781E-2</c:v>
                </c:pt>
                <c:pt idx="73">
                  <c:v>-0.11849759142000185</c:v>
                </c:pt>
                <c:pt idx="74">
                  <c:v>-0.21966047957912699</c:v>
                </c:pt>
                <c:pt idx="75">
                  <c:v>0.28355800050010233</c:v>
                </c:pt>
                <c:pt idx="76">
                  <c:v>0.10742775944096193</c:v>
                </c:pt>
                <c:pt idx="77">
                  <c:v>4.8344775232688535E-2</c:v>
                </c:pt>
                <c:pt idx="78">
                  <c:v>0.15612557979315703</c:v>
                </c:pt>
                <c:pt idx="79">
                  <c:v>5.4847352464217694E-2</c:v>
                </c:pt>
                <c:pt idx="80">
                  <c:v>-0.36552344111798191</c:v>
                </c:pt>
                <c:pt idx="81">
                  <c:v>0.25935233877663982</c:v>
                </c:pt>
                <c:pt idx="82">
                  <c:v>0.14821092278719414</c:v>
                </c:pt>
                <c:pt idx="83">
                  <c:v>2.09837473362805E-2</c:v>
                </c:pt>
                <c:pt idx="84">
                  <c:v>0.15890585241730293</c:v>
                </c:pt>
                <c:pt idx="85">
                  <c:v>0.32145085858125483</c:v>
                </c:pt>
                <c:pt idx="86">
                  <c:v>0.13524421649462237</c:v>
                </c:pt>
                <c:pt idx="87">
                  <c:v>1.3788916411676138E-2</c:v>
                </c:pt>
                <c:pt idx="88">
                  <c:v>0.11773080874798171</c:v>
                </c:pt>
                <c:pt idx="89">
                  <c:v>0.2160548143449928</c:v>
                </c:pt>
                <c:pt idx="90">
                  <c:v>-4.2268692890885438E-2</c:v>
                </c:pt>
                <c:pt idx="91">
                  <c:v>0.31211679996808755</c:v>
                </c:pt>
                <c:pt idx="92">
                  <c:v>0.18013916144089043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1BD-004D-81E0-F14862AD5FCB}"/>
            </c:ext>
          </c:extLst>
        </c:ser>
        <c:ser>
          <c:idx val="5"/>
          <c:order val="2"/>
          <c:tx>
            <c:strRef>
              <c:f>'Hist Returns'!$F$2</c:f>
              <c:strCache>
                <c:ptCount val="1"/>
                <c:pt idx="0">
                  <c:v>US T. Bond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cat>
            <c:numRef>
              <c:f>'Hist Returns'!$A$3:$A$95</c:f>
              <c:numCache>
                <c:formatCode>General</c:formatCode>
                <c:ptCount val="93"/>
                <c:pt idx="0">
                  <c:v>1928</c:v>
                </c:pt>
                <c:pt idx="1">
                  <c:v>1929</c:v>
                </c:pt>
                <c:pt idx="2">
                  <c:v>1930</c:v>
                </c:pt>
                <c:pt idx="3">
                  <c:v>1931</c:v>
                </c:pt>
                <c:pt idx="4">
                  <c:v>1932</c:v>
                </c:pt>
                <c:pt idx="5">
                  <c:v>1933</c:v>
                </c:pt>
                <c:pt idx="6">
                  <c:v>1934</c:v>
                </c:pt>
                <c:pt idx="7">
                  <c:v>1935</c:v>
                </c:pt>
                <c:pt idx="8">
                  <c:v>1936</c:v>
                </c:pt>
                <c:pt idx="9">
                  <c:v>1937</c:v>
                </c:pt>
                <c:pt idx="10">
                  <c:v>1938</c:v>
                </c:pt>
                <c:pt idx="11">
                  <c:v>1939</c:v>
                </c:pt>
                <c:pt idx="12">
                  <c:v>1940</c:v>
                </c:pt>
                <c:pt idx="13">
                  <c:v>1941</c:v>
                </c:pt>
                <c:pt idx="14">
                  <c:v>1942</c:v>
                </c:pt>
                <c:pt idx="15">
                  <c:v>1943</c:v>
                </c:pt>
                <c:pt idx="16">
                  <c:v>1944</c:v>
                </c:pt>
                <c:pt idx="17">
                  <c:v>1945</c:v>
                </c:pt>
                <c:pt idx="18">
                  <c:v>1946</c:v>
                </c:pt>
                <c:pt idx="19">
                  <c:v>1947</c:v>
                </c:pt>
                <c:pt idx="20">
                  <c:v>1948</c:v>
                </c:pt>
                <c:pt idx="21">
                  <c:v>1949</c:v>
                </c:pt>
                <c:pt idx="22">
                  <c:v>1950</c:v>
                </c:pt>
                <c:pt idx="23">
                  <c:v>1951</c:v>
                </c:pt>
                <c:pt idx="24">
                  <c:v>1952</c:v>
                </c:pt>
                <c:pt idx="25">
                  <c:v>1953</c:v>
                </c:pt>
                <c:pt idx="26">
                  <c:v>1954</c:v>
                </c:pt>
                <c:pt idx="27">
                  <c:v>1955</c:v>
                </c:pt>
                <c:pt idx="28">
                  <c:v>1956</c:v>
                </c:pt>
                <c:pt idx="29">
                  <c:v>1957</c:v>
                </c:pt>
                <c:pt idx="30">
                  <c:v>1958</c:v>
                </c:pt>
                <c:pt idx="31">
                  <c:v>1959</c:v>
                </c:pt>
                <c:pt idx="32">
                  <c:v>1960</c:v>
                </c:pt>
                <c:pt idx="33">
                  <c:v>1961</c:v>
                </c:pt>
                <c:pt idx="34">
                  <c:v>1962</c:v>
                </c:pt>
                <c:pt idx="35">
                  <c:v>1963</c:v>
                </c:pt>
                <c:pt idx="36">
                  <c:v>1964</c:v>
                </c:pt>
                <c:pt idx="37">
                  <c:v>1965</c:v>
                </c:pt>
                <c:pt idx="38">
                  <c:v>1966</c:v>
                </c:pt>
                <c:pt idx="39">
                  <c:v>1967</c:v>
                </c:pt>
                <c:pt idx="40">
                  <c:v>1968</c:v>
                </c:pt>
                <c:pt idx="41">
                  <c:v>1969</c:v>
                </c:pt>
                <c:pt idx="42">
                  <c:v>1970</c:v>
                </c:pt>
                <c:pt idx="43">
                  <c:v>1971</c:v>
                </c:pt>
                <c:pt idx="44">
                  <c:v>1972</c:v>
                </c:pt>
                <c:pt idx="45">
                  <c:v>1973</c:v>
                </c:pt>
                <c:pt idx="46">
                  <c:v>1974</c:v>
                </c:pt>
                <c:pt idx="47">
                  <c:v>1975</c:v>
                </c:pt>
                <c:pt idx="48">
                  <c:v>1976</c:v>
                </c:pt>
                <c:pt idx="49">
                  <c:v>1977</c:v>
                </c:pt>
                <c:pt idx="50">
                  <c:v>1978</c:v>
                </c:pt>
                <c:pt idx="51">
                  <c:v>1979</c:v>
                </c:pt>
                <c:pt idx="52">
                  <c:v>1980</c:v>
                </c:pt>
                <c:pt idx="53">
                  <c:v>1981</c:v>
                </c:pt>
                <c:pt idx="54">
                  <c:v>1982</c:v>
                </c:pt>
                <c:pt idx="55">
                  <c:v>1983</c:v>
                </c:pt>
                <c:pt idx="56">
                  <c:v>1984</c:v>
                </c:pt>
                <c:pt idx="57">
                  <c:v>1985</c:v>
                </c:pt>
                <c:pt idx="58">
                  <c:v>1986</c:v>
                </c:pt>
                <c:pt idx="59">
                  <c:v>1987</c:v>
                </c:pt>
                <c:pt idx="60">
                  <c:v>1988</c:v>
                </c:pt>
                <c:pt idx="61">
                  <c:v>1989</c:v>
                </c:pt>
                <c:pt idx="62">
                  <c:v>1990</c:v>
                </c:pt>
                <c:pt idx="63">
                  <c:v>1991</c:v>
                </c:pt>
                <c:pt idx="64">
                  <c:v>1992</c:v>
                </c:pt>
                <c:pt idx="65">
                  <c:v>1993</c:v>
                </c:pt>
                <c:pt idx="66">
                  <c:v>1994</c:v>
                </c:pt>
                <c:pt idx="67">
                  <c:v>1995</c:v>
                </c:pt>
                <c:pt idx="68">
                  <c:v>1996</c:v>
                </c:pt>
                <c:pt idx="69">
                  <c:v>1997</c:v>
                </c:pt>
                <c:pt idx="70">
                  <c:v>1998</c:v>
                </c:pt>
                <c:pt idx="71">
                  <c:v>1999</c:v>
                </c:pt>
                <c:pt idx="72">
                  <c:v>2000</c:v>
                </c:pt>
                <c:pt idx="73">
                  <c:v>2001</c:v>
                </c:pt>
                <c:pt idx="74">
                  <c:v>2002</c:v>
                </c:pt>
                <c:pt idx="75">
                  <c:v>2003</c:v>
                </c:pt>
                <c:pt idx="76">
                  <c:v>2004</c:v>
                </c:pt>
                <c:pt idx="77">
                  <c:v>2005</c:v>
                </c:pt>
                <c:pt idx="78">
                  <c:v>2006</c:v>
                </c:pt>
                <c:pt idx="79">
                  <c:v>2007</c:v>
                </c:pt>
                <c:pt idx="80">
                  <c:v>2008</c:v>
                </c:pt>
                <c:pt idx="81">
                  <c:v>2009</c:v>
                </c:pt>
                <c:pt idx="82">
                  <c:v>2010</c:v>
                </c:pt>
                <c:pt idx="83">
                  <c:v>2011</c:v>
                </c:pt>
                <c:pt idx="84">
                  <c:v>2012</c:v>
                </c:pt>
                <c:pt idx="85">
                  <c:v>2013</c:v>
                </c:pt>
                <c:pt idx="86">
                  <c:v>2014</c:v>
                </c:pt>
                <c:pt idx="87">
                  <c:v>2015</c:v>
                </c:pt>
                <c:pt idx="88">
                  <c:v>2016</c:v>
                </c:pt>
                <c:pt idx="89">
                  <c:v>2017</c:v>
                </c:pt>
                <c:pt idx="90">
                  <c:v>2018</c:v>
                </c:pt>
                <c:pt idx="91">
                  <c:v>2019</c:v>
                </c:pt>
                <c:pt idx="92">
                  <c:v>2020</c:v>
                </c:pt>
              </c:numCache>
            </c:numRef>
          </c:cat>
          <c:val>
            <c:numRef>
              <c:f>'Hist Returns'!$F$3:$F$95</c:f>
              <c:numCache>
                <c:formatCode>0.00%</c:formatCode>
                <c:ptCount val="93"/>
                <c:pt idx="0">
                  <c:v>8.354708589799302E-3</c:v>
                </c:pt>
                <c:pt idx="1">
                  <c:v>4.2038041563204259E-2</c:v>
                </c:pt>
                <c:pt idx="2">
                  <c:v>4.5409314348970366E-2</c:v>
                </c:pt>
                <c:pt idx="3">
                  <c:v>-2.5588559619422531E-2</c:v>
                </c:pt>
                <c:pt idx="4">
                  <c:v>8.7903069904773257E-2</c:v>
                </c:pt>
                <c:pt idx="5">
                  <c:v>1.8552720891857361E-2</c:v>
                </c:pt>
                <c:pt idx="6">
                  <c:v>7.9634426179656104E-2</c:v>
                </c:pt>
                <c:pt idx="7">
                  <c:v>4.4720477296566127E-2</c:v>
                </c:pt>
                <c:pt idx="8">
                  <c:v>5.0178754045450601E-2</c:v>
                </c:pt>
                <c:pt idx="9">
                  <c:v>1.379146059646038E-2</c:v>
                </c:pt>
                <c:pt idx="10">
                  <c:v>4.2132485322046068E-2</c:v>
                </c:pt>
                <c:pt idx="11">
                  <c:v>4.4122613942060671E-2</c:v>
                </c:pt>
                <c:pt idx="12">
                  <c:v>5.4024815962845509E-2</c:v>
                </c:pt>
                <c:pt idx="13">
                  <c:v>-2.0221975848580105E-2</c:v>
                </c:pt>
                <c:pt idx="14">
                  <c:v>2.2948682374484164E-2</c:v>
                </c:pt>
                <c:pt idx="15">
                  <c:v>2.4899999999999999E-2</c:v>
                </c:pt>
                <c:pt idx="16">
                  <c:v>2.5776111579070303E-2</c:v>
                </c:pt>
                <c:pt idx="17">
                  <c:v>3.8044173419237229E-2</c:v>
                </c:pt>
                <c:pt idx="18">
                  <c:v>3.1283745375695685E-2</c:v>
                </c:pt>
                <c:pt idx="19">
                  <c:v>9.1969680628322358E-3</c:v>
                </c:pt>
                <c:pt idx="20">
                  <c:v>1.9510369413175046E-2</c:v>
                </c:pt>
                <c:pt idx="21">
                  <c:v>4.6634851827973139E-2</c:v>
                </c:pt>
                <c:pt idx="22">
                  <c:v>4.2959574171096103E-3</c:v>
                </c:pt>
                <c:pt idx="23">
                  <c:v>-2.9531392208319886E-3</c:v>
                </c:pt>
                <c:pt idx="24">
                  <c:v>2.2679961918305656E-2</c:v>
                </c:pt>
                <c:pt idx="25">
                  <c:v>4.1438402589088513E-2</c:v>
                </c:pt>
                <c:pt idx="26">
                  <c:v>3.2898034558095555E-2</c:v>
                </c:pt>
                <c:pt idx="27">
                  <c:v>-1.3364391288618781E-2</c:v>
                </c:pt>
                <c:pt idx="28">
                  <c:v>-2.2557738173154165E-2</c:v>
                </c:pt>
                <c:pt idx="29">
                  <c:v>6.7970128466249904E-2</c:v>
                </c:pt>
                <c:pt idx="30">
                  <c:v>-2.0990181755274694E-2</c:v>
                </c:pt>
                <c:pt idx="31">
                  <c:v>-2.6466312591385065E-2</c:v>
                </c:pt>
                <c:pt idx="32">
                  <c:v>0.11639503690963365</c:v>
                </c:pt>
                <c:pt idx="33">
                  <c:v>2.0609208076323167E-2</c:v>
                </c:pt>
                <c:pt idx="34">
                  <c:v>5.693544054008462E-2</c:v>
                </c:pt>
                <c:pt idx="35">
                  <c:v>1.6841620739546127E-2</c:v>
                </c:pt>
                <c:pt idx="36">
                  <c:v>3.7280648911540815E-2</c:v>
                </c:pt>
                <c:pt idx="37">
                  <c:v>7.1885509359262342E-3</c:v>
                </c:pt>
                <c:pt idx="38">
                  <c:v>2.9079409324299622E-2</c:v>
                </c:pt>
                <c:pt idx="39">
                  <c:v>-1.5806209932824666E-2</c:v>
                </c:pt>
                <c:pt idx="40">
                  <c:v>3.2746196950768365E-2</c:v>
                </c:pt>
                <c:pt idx="41">
                  <c:v>-5.0140493209926106E-2</c:v>
                </c:pt>
                <c:pt idx="42">
                  <c:v>0.16754737183412338</c:v>
                </c:pt>
                <c:pt idx="43">
                  <c:v>9.7868966197122972E-2</c:v>
                </c:pt>
                <c:pt idx="44">
                  <c:v>2.818449050444969E-2</c:v>
                </c:pt>
                <c:pt idx="45">
                  <c:v>3.6586646024150085E-2</c:v>
                </c:pt>
                <c:pt idx="46">
                  <c:v>1.9886086932378574E-2</c:v>
                </c:pt>
                <c:pt idx="47">
                  <c:v>3.6052536026033838E-2</c:v>
                </c:pt>
                <c:pt idx="48">
                  <c:v>0.1598456074290921</c:v>
                </c:pt>
                <c:pt idx="49">
                  <c:v>1.2899606071070449E-2</c:v>
                </c:pt>
                <c:pt idx="50">
                  <c:v>-7.7758069075086478E-3</c:v>
                </c:pt>
                <c:pt idx="51">
                  <c:v>6.7072031247235459E-3</c:v>
                </c:pt>
                <c:pt idx="52">
                  <c:v>-2.989744251999403E-2</c:v>
                </c:pt>
                <c:pt idx="53">
                  <c:v>8.1992153358923542E-2</c:v>
                </c:pt>
                <c:pt idx="54">
                  <c:v>0.32814549486295586</c:v>
                </c:pt>
                <c:pt idx="55">
                  <c:v>3.2002094451429264E-2</c:v>
                </c:pt>
                <c:pt idx="56">
                  <c:v>0.13733364344102345</c:v>
                </c:pt>
                <c:pt idx="57">
                  <c:v>0.2571248821260641</c:v>
                </c:pt>
                <c:pt idx="58">
                  <c:v>0.24284215141767618</c:v>
                </c:pt>
                <c:pt idx="59">
                  <c:v>-4.9605089379262279E-2</c:v>
                </c:pt>
                <c:pt idx="60">
                  <c:v>8.2235958434841674E-2</c:v>
                </c:pt>
                <c:pt idx="61">
                  <c:v>0.17693647159446219</c:v>
                </c:pt>
                <c:pt idx="62">
                  <c:v>6.2353753335533363E-2</c:v>
                </c:pt>
                <c:pt idx="63">
                  <c:v>0.15004510019517303</c:v>
                </c:pt>
                <c:pt idx="64">
                  <c:v>9.3616373162079422E-2</c:v>
                </c:pt>
                <c:pt idx="65">
                  <c:v>0.14210957589263107</c:v>
                </c:pt>
                <c:pt idx="66">
                  <c:v>-8.0366555509985921E-2</c:v>
                </c:pt>
                <c:pt idx="67">
                  <c:v>0.23480780112538907</c:v>
                </c:pt>
                <c:pt idx="68">
                  <c:v>1.428607793401844E-2</c:v>
                </c:pt>
                <c:pt idx="69">
                  <c:v>9.939130272977531E-2</c:v>
                </c:pt>
                <c:pt idx="70">
                  <c:v>0.14921431922606215</c:v>
                </c:pt>
                <c:pt idx="71">
                  <c:v>-8.2542147962685761E-2</c:v>
                </c:pt>
                <c:pt idx="72">
                  <c:v>0.16655267125397488</c:v>
                </c:pt>
                <c:pt idx="73">
                  <c:v>5.5721811892492555E-2</c:v>
                </c:pt>
                <c:pt idx="74">
                  <c:v>0.15116400378109285</c:v>
                </c:pt>
                <c:pt idx="75">
                  <c:v>3.7531858817758529E-3</c:v>
                </c:pt>
                <c:pt idx="76">
                  <c:v>4.490683702274547E-2</c:v>
                </c:pt>
                <c:pt idx="77">
                  <c:v>2.8675329597779506E-2</c:v>
                </c:pt>
                <c:pt idx="78">
                  <c:v>1.9610012417568386E-2</c:v>
                </c:pt>
                <c:pt idx="79">
                  <c:v>0.10209921930012807</c:v>
                </c:pt>
                <c:pt idx="80">
                  <c:v>0.20101279926977011</c:v>
                </c:pt>
                <c:pt idx="81">
                  <c:v>-0.11116695313259162</c:v>
                </c:pt>
                <c:pt idx="82">
                  <c:v>8.4629338803557719E-2</c:v>
                </c:pt>
                <c:pt idx="83">
                  <c:v>0.16035334999461354</c:v>
                </c:pt>
                <c:pt idx="84">
                  <c:v>2.971571978018946E-2</c:v>
                </c:pt>
                <c:pt idx="85">
                  <c:v>-9.104568794347262E-2</c:v>
                </c:pt>
                <c:pt idx="86">
                  <c:v>0.10746180452004755</c:v>
                </c:pt>
                <c:pt idx="87">
                  <c:v>1.2842996709792224E-2</c:v>
                </c:pt>
                <c:pt idx="88">
                  <c:v>6.9055046987477921E-3</c:v>
                </c:pt>
                <c:pt idx="89">
                  <c:v>2.8017162707789457E-2</c:v>
                </c:pt>
                <c:pt idx="90">
                  <c:v>-1.6692385713402633E-4</c:v>
                </c:pt>
                <c:pt idx="91">
                  <c:v>9.6356307415483927E-2</c:v>
                </c:pt>
                <c:pt idx="92">
                  <c:v>0.1133189764661412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51BD-004D-81E0-F14862AD5FCB}"/>
            </c:ext>
          </c:extLst>
        </c:ser>
        <c:ser>
          <c:idx val="6"/>
          <c:order val="3"/>
          <c:tx>
            <c:strRef>
              <c:f>'Hist Returns'!$G$2</c:f>
              <c:strCache>
                <c:ptCount val="1"/>
                <c:pt idx="0">
                  <c:v> Baa Corporate Bond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'Hist Returns'!$A$3:$A$95</c:f>
              <c:numCache>
                <c:formatCode>General</c:formatCode>
                <c:ptCount val="93"/>
                <c:pt idx="0">
                  <c:v>1928</c:v>
                </c:pt>
                <c:pt idx="1">
                  <c:v>1929</c:v>
                </c:pt>
                <c:pt idx="2">
                  <c:v>1930</c:v>
                </c:pt>
                <c:pt idx="3">
                  <c:v>1931</c:v>
                </c:pt>
                <c:pt idx="4">
                  <c:v>1932</c:v>
                </c:pt>
                <c:pt idx="5">
                  <c:v>1933</c:v>
                </c:pt>
                <c:pt idx="6">
                  <c:v>1934</c:v>
                </c:pt>
                <c:pt idx="7">
                  <c:v>1935</c:v>
                </c:pt>
                <c:pt idx="8">
                  <c:v>1936</c:v>
                </c:pt>
                <c:pt idx="9">
                  <c:v>1937</c:v>
                </c:pt>
                <c:pt idx="10">
                  <c:v>1938</c:v>
                </c:pt>
                <c:pt idx="11">
                  <c:v>1939</c:v>
                </c:pt>
                <c:pt idx="12">
                  <c:v>1940</c:v>
                </c:pt>
                <c:pt idx="13">
                  <c:v>1941</c:v>
                </c:pt>
                <c:pt idx="14">
                  <c:v>1942</c:v>
                </c:pt>
                <c:pt idx="15">
                  <c:v>1943</c:v>
                </c:pt>
                <c:pt idx="16">
                  <c:v>1944</c:v>
                </c:pt>
                <c:pt idx="17">
                  <c:v>1945</c:v>
                </c:pt>
                <c:pt idx="18">
                  <c:v>1946</c:v>
                </c:pt>
                <c:pt idx="19">
                  <c:v>1947</c:v>
                </c:pt>
                <c:pt idx="20">
                  <c:v>1948</c:v>
                </c:pt>
                <c:pt idx="21">
                  <c:v>1949</c:v>
                </c:pt>
                <c:pt idx="22">
                  <c:v>1950</c:v>
                </c:pt>
                <c:pt idx="23">
                  <c:v>1951</c:v>
                </c:pt>
                <c:pt idx="24">
                  <c:v>1952</c:v>
                </c:pt>
                <c:pt idx="25">
                  <c:v>1953</c:v>
                </c:pt>
                <c:pt idx="26">
                  <c:v>1954</c:v>
                </c:pt>
                <c:pt idx="27">
                  <c:v>1955</c:v>
                </c:pt>
                <c:pt idx="28">
                  <c:v>1956</c:v>
                </c:pt>
                <c:pt idx="29">
                  <c:v>1957</c:v>
                </c:pt>
                <c:pt idx="30">
                  <c:v>1958</c:v>
                </c:pt>
                <c:pt idx="31">
                  <c:v>1959</c:v>
                </c:pt>
                <c:pt idx="32">
                  <c:v>1960</c:v>
                </c:pt>
                <c:pt idx="33">
                  <c:v>1961</c:v>
                </c:pt>
                <c:pt idx="34">
                  <c:v>1962</c:v>
                </c:pt>
                <c:pt idx="35">
                  <c:v>1963</c:v>
                </c:pt>
                <c:pt idx="36">
                  <c:v>1964</c:v>
                </c:pt>
                <c:pt idx="37">
                  <c:v>1965</c:v>
                </c:pt>
                <c:pt idx="38">
                  <c:v>1966</c:v>
                </c:pt>
                <c:pt idx="39">
                  <c:v>1967</c:v>
                </c:pt>
                <c:pt idx="40">
                  <c:v>1968</c:v>
                </c:pt>
                <c:pt idx="41">
                  <c:v>1969</c:v>
                </c:pt>
                <c:pt idx="42">
                  <c:v>1970</c:v>
                </c:pt>
                <c:pt idx="43">
                  <c:v>1971</c:v>
                </c:pt>
                <c:pt idx="44">
                  <c:v>1972</c:v>
                </c:pt>
                <c:pt idx="45">
                  <c:v>1973</c:v>
                </c:pt>
                <c:pt idx="46">
                  <c:v>1974</c:v>
                </c:pt>
                <c:pt idx="47">
                  <c:v>1975</c:v>
                </c:pt>
                <c:pt idx="48">
                  <c:v>1976</c:v>
                </c:pt>
                <c:pt idx="49">
                  <c:v>1977</c:v>
                </c:pt>
                <c:pt idx="50">
                  <c:v>1978</c:v>
                </c:pt>
                <c:pt idx="51">
                  <c:v>1979</c:v>
                </c:pt>
                <c:pt idx="52">
                  <c:v>1980</c:v>
                </c:pt>
                <c:pt idx="53">
                  <c:v>1981</c:v>
                </c:pt>
                <c:pt idx="54">
                  <c:v>1982</c:v>
                </c:pt>
                <c:pt idx="55">
                  <c:v>1983</c:v>
                </c:pt>
                <c:pt idx="56">
                  <c:v>1984</c:v>
                </c:pt>
                <c:pt idx="57">
                  <c:v>1985</c:v>
                </c:pt>
                <c:pt idx="58">
                  <c:v>1986</c:v>
                </c:pt>
                <c:pt idx="59">
                  <c:v>1987</c:v>
                </c:pt>
                <c:pt idx="60">
                  <c:v>1988</c:v>
                </c:pt>
                <c:pt idx="61">
                  <c:v>1989</c:v>
                </c:pt>
                <c:pt idx="62">
                  <c:v>1990</c:v>
                </c:pt>
                <c:pt idx="63">
                  <c:v>1991</c:v>
                </c:pt>
                <c:pt idx="64">
                  <c:v>1992</c:v>
                </c:pt>
                <c:pt idx="65">
                  <c:v>1993</c:v>
                </c:pt>
                <c:pt idx="66">
                  <c:v>1994</c:v>
                </c:pt>
                <c:pt idx="67">
                  <c:v>1995</c:v>
                </c:pt>
                <c:pt idx="68">
                  <c:v>1996</c:v>
                </c:pt>
                <c:pt idx="69">
                  <c:v>1997</c:v>
                </c:pt>
                <c:pt idx="70">
                  <c:v>1998</c:v>
                </c:pt>
                <c:pt idx="71">
                  <c:v>1999</c:v>
                </c:pt>
                <c:pt idx="72">
                  <c:v>2000</c:v>
                </c:pt>
                <c:pt idx="73">
                  <c:v>2001</c:v>
                </c:pt>
                <c:pt idx="74">
                  <c:v>2002</c:v>
                </c:pt>
                <c:pt idx="75">
                  <c:v>2003</c:v>
                </c:pt>
                <c:pt idx="76">
                  <c:v>2004</c:v>
                </c:pt>
                <c:pt idx="77">
                  <c:v>2005</c:v>
                </c:pt>
                <c:pt idx="78">
                  <c:v>2006</c:v>
                </c:pt>
                <c:pt idx="79">
                  <c:v>2007</c:v>
                </c:pt>
                <c:pt idx="80">
                  <c:v>2008</c:v>
                </c:pt>
                <c:pt idx="81">
                  <c:v>2009</c:v>
                </c:pt>
                <c:pt idx="82">
                  <c:v>2010</c:v>
                </c:pt>
                <c:pt idx="83">
                  <c:v>2011</c:v>
                </c:pt>
                <c:pt idx="84">
                  <c:v>2012</c:v>
                </c:pt>
                <c:pt idx="85">
                  <c:v>2013</c:v>
                </c:pt>
                <c:pt idx="86">
                  <c:v>2014</c:v>
                </c:pt>
                <c:pt idx="87">
                  <c:v>2015</c:v>
                </c:pt>
                <c:pt idx="88">
                  <c:v>2016</c:v>
                </c:pt>
                <c:pt idx="89">
                  <c:v>2017</c:v>
                </c:pt>
                <c:pt idx="90">
                  <c:v>2018</c:v>
                </c:pt>
                <c:pt idx="91">
                  <c:v>2019</c:v>
                </c:pt>
                <c:pt idx="92">
                  <c:v>2020</c:v>
                </c:pt>
              </c:numCache>
            </c:numRef>
          </c:cat>
          <c:val>
            <c:numRef>
              <c:f>'Hist Returns'!$G$3:$G$95</c:f>
              <c:numCache>
                <c:formatCode>0.00%</c:formatCode>
                <c:ptCount val="93"/>
                <c:pt idx="0">
                  <c:v>3.2195514702324381E-2</c:v>
                </c:pt>
                <c:pt idx="1">
                  <c:v>3.0178562399040432E-2</c:v>
                </c:pt>
                <c:pt idx="2">
                  <c:v>5.3978094648238287E-3</c:v>
                </c:pt>
                <c:pt idx="3">
                  <c:v>-0.15680775082667592</c:v>
                </c:pt>
                <c:pt idx="4">
                  <c:v>0.23589601675740196</c:v>
                </c:pt>
                <c:pt idx="5">
                  <c:v>0.1296689369754826</c:v>
                </c:pt>
                <c:pt idx="6">
                  <c:v>0.18816429268482648</c:v>
                </c:pt>
                <c:pt idx="7">
                  <c:v>0.1330773186567917</c:v>
                </c:pt>
                <c:pt idx="8">
                  <c:v>0.11383815871922703</c:v>
                </c:pt>
                <c:pt idx="9">
                  <c:v>-4.4161916839982614E-2</c:v>
                </c:pt>
                <c:pt idx="10">
                  <c:v>9.2358817136874202E-2</c:v>
                </c:pt>
                <c:pt idx="11">
                  <c:v>7.9831377653461405E-2</c:v>
                </c:pt>
                <c:pt idx="12">
                  <c:v>8.6481371775829569E-2</c:v>
                </c:pt>
                <c:pt idx="13">
                  <c:v>5.0071728572759232E-2</c:v>
                </c:pt>
                <c:pt idx="14">
                  <c:v>5.1799010426587015E-2</c:v>
                </c:pt>
                <c:pt idx="15">
                  <c:v>8.044670060105924E-2</c:v>
                </c:pt>
                <c:pt idx="16">
                  <c:v>6.5658635882561697E-2</c:v>
                </c:pt>
                <c:pt idx="17">
                  <c:v>6.799865477817886E-2</c:v>
                </c:pt>
                <c:pt idx="18">
                  <c:v>2.5080329773195936E-2</c:v>
                </c:pt>
                <c:pt idx="19">
                  <c:v>2.6212022665691934E-3</c:v>
                </c:pt>
                <c:pt idx="20">
                  <c:v>3.4369595605103213E-2</c:v>
                </c:pt>
                <c:pt idx="21">
                  <c:v>5.3773011179658936E-2</c:v>
                </c:pt>
                <c:pt idx="22">
                  <c:v>4.2388173056720914E-2</c:v>
                </c:pt>
                <c:pt idx="23">
                  <c:v>-1.9098091301369691E-3</c:v>
                </c:pt>
                <c:pt idx="24">
                  <c:v>4.4412415047400768E-2</c:v>
                </c:pt>
                <c:pt idx="25">
                  <c:v>1.6201123818443276E-2</c:v>
                </c:pt>
                <c:pt idx="26">
                  <c:v>6.1579051817707856E-2</c:v>
                </c:pt>
                <c:pt idx="27">
                  <c:v>2.044690004344954E-2</c:v>
                </c:pt>
                <c:pt idx="28">
                  <c:v>-2.3526541979620903E-2</c:v>
                </c:pt>
                <c:pt idx="29">
                  <c:v>-7.1892844025423647E-3</c:v>
                </c:pt>
                <c:pt idx="30">
                  <c:v>6.4300928973360261E-2</c:v>
                </c:pt>
                <c:pt idx="31">
                  <c:v>1.5743430895022732E-2</c:v>
                </c:pt>
                <c:pt idx="32">
                  <c:v>6.6631871633034342E-2</c:v>
                </c:pt>
                <c:pt idx="33">
                  <c:v>5.0999999999999997E-2</c:v>
                </c:pt>
                <c:pt idx="34">
                  <c:v>6.4953279936065755E-2</c:v>
                </c:pt>
                <c:pt idx="35">
                  <c:v>5.4644805711862345E-2</c:v>
                </c:pt>
                <c:pt idx="36">
                  <c:v>5.1617392722850271E-2</c:v>
                </c:pt>
                <c:pt idx="37">
                  <c:v>3.1900094622538809E-2</c:v>
                </c:pt>
                <c:pt idx="38">
                  <c:v>-3.4453615975776369E-2</c:v>
                </c:pt>
                <c:pt idx="39">
                  <c:v>8.9522661484468247E-3</c:v>
                </c:pt>
                <c:pt idx="40">
                  <c:v>4.845146224309746E-2</c:v>
                </c:pt>
                <c:pt idx="41">
                  <c:v>-2.0251642507921469E-2</c:v>
                </c:pt>
                <c:pt idx="42">
                  <c:v>5.6495676569888728E-2</c:v>
                </c:pt>
                <c:pt idx="43">
                  <c:v>0.1400146617421994</c:v>
                </c:pt>
                <c:pt idx="44">
                  <c:v>0.11409093579389698</c:v>
                </c:pt>
                <c:pt idx="45">
                  <c:v>4.3180404854323576E-2</c:v>
                </c:pt>
                <c:pt idx="46">
                  <c:v>-4.3807197977191667E-2</c:v>
                </c:pt>
                <c:pt idx="47">
                  <c:v>0.11049964074144952</c:v>
                </c:pt>
                <c:pt idx="48">
                  <c:v>0.19752813987098014</c:v>
                </c:pt>
                <c:pt idx="49">
                  <c:v>9.9546628520906386E-2</c:v>
                </c:pt>
                <c:pt idx="50">
                  <c:v>3.1375849771690861E-2</c:v>
                </c:pt>
                <c:pt idx="51">
                  <c:v>-2.0091101436615355E-2</c:v>
                </c:pt>
                <c:pt idx="52">
                  <c:v>-3.3156783371910456E-2</c:v>
                </c:pt>
                <c:pt idx="53">
                  <c:v>8.4623994808912056E-2</c:v>
                </c:pt>
                <c:pt idx="54">
                  <c:v>0.2905245565590866</c:v>
                </c:pt>
                <c:pt idx="55">
                  <c:v>0.16194289622798366</c:v>
                </c:pt>
                <c:pt idx="56">
                  <c:v>0.15619207332454216</c:v>
                </c:pt>
                <c:pt idx="57">
                  <c:v>0.23862641849916477</c:v>
                </c:pt>
                <c:pt idx="58">
                  <c:v>0.21485515309759495</c:v>
                </c:pt>
                <c:pt idx="59">
                  <c:v>2.289846084276681E-2</c:v>
                </c:pt>
                <c:pt idx="60">
                  <c:v>0.15115070067120029</c:v>
                </c:pt>
                <c:pt idx="61">
                  <c:v>0.15789666531437313</c:v>
                </c:pt>
                <c:pt idx="62">
                  <c:v>6.1400628860817041E-2</c:v>
                </c:pt>
                <c:pt idx="63">
                  <c:v>0.17853487146763175</c:v>
                </c:pt>
                <c:pt idx="64">
                  <c:v>0.12172255869896652</c:v>
                </c:pt>
                <c:pt idx="65">
                  <c:v>0.16431517219561104</c:v>
                </c:pt>
                <c:pt idx="66">
                  <c:v>-1.3192033475710699E-2</c:v>
                </c:pt>
                <c:pt idx="67">
                  <c:v>0.20156218170640219</c:v>
                </c:pt>
                <c:pt idx="68">
                  <c:v>4.79259941944115E-2</c:v>
                </c:pt>
                <c:pt idx="69">
                  <c:v>0.11834887244426365</c:v>
                </c:pt>
                <c:pt idx="70">
                  <c:v>7.9454561327070808E-2</c:v>
                </c:pt>
                <c:pt idx="71">
                  <c:v>8.4316347548218651E-3</c:v>
                </c:pt>
                <c:pt idx="72">
                  <c:v>9.3296855210372037E-2</c:v>
                </c:pt>
                <c:pt idx="73">
                  <c:v>7.8191507542878236E-2</c:v>
                </c:pt>
                <c:pt idx="74">
                  <c:v>0.12177867693975485</c:v>
                </c:pt>
                <c:pt idx="75">
                  <c:v>0.13532012096857571</c:v>
                </c:pt>
                <c:pt idx="76">
                  <c:v>9.888628408721839E-2</c:v>
                </c:pt>
                <c:pt idx="77">
                  <c:v>4.9175379871695298E-2</c:v>
                </c:pt>
                <c:pt idx="78">
                  <c:v>7.048397662889147E-2</c:v>
                </c:pt>
                <c:pt idx="79">
                  <c:v>3.1503861528055586E-2</c:v>
                </c:pt>
                <c:pt idx="80">
                  <c:v>-5.0657146287488741E-2</c:v>
                </c:pt>
                <c:pt idx="81">
                  <c:v>0.23329502491661896</c:v>
                </c:pt>
                <c:pt idx="82">
                  <c:v>8.3478423659066131E-2</c:v>
                </c:pt>
                <c:pt idx="83">
                  <c:v>0.12584514401372299</c:v>
                </c:pt>
                <c:pt idx="84">
                  <c:v>0.10124677875843502</c:v>
                </c:pt>
                <c:pt idx="85">
                  <c:v>-1.0559012069494618E-2</c:v>
                </c:pt>
                <c:pt idx="86">
                  <c:v>0.10384907822030469</c:v>
                </c:pt>
                <c:pt idx="87">
                  <c:v>-6.9751836790324859E-3</c:v>
                </c:pt>
                <c:pt idx="88">
                  <c:v>0.10365105821793222</c:v>
                </c:pt>
                <c:pt idx="89">
                  <c:v>9.7239019462488363E-2</c:v>
                </c:pt>
                <c:pt idx="90">
                  <c:v>-2.7626282217172247E-2</c:v>
                </c:pt>
                <c:pt idx="91">
                  <c:v>0.15329457562368487</c:v>
                </c:pt>
                <c:pt idx="92">
                  <c:v>0.10411537157111345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51BD-004D-81E0-F14862AD5FC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36924848"/>
        <c:axId val="2075371039"/>
      </c:lineChart>
      <c:catAx>
        <c:axId val="4369248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75371039"/>
        <c:crosses val="autoZero"/>
        <c:auto val="1"/>
        <c:lblAlgn val="ctr"/>
        <c:lblOffset val="100"/>
        <c:noMultiLvlLbl val="0"/>
      </c:catAx>
      <c:valAx>
        <c:axId val="20753710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3692484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1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i="1"/>
              <a:t>Unexpected</a:t>
            </a:r>
            <a:r>
              <a:rPr lang="en-US" i="1" baseline="0"/>
              <a:t> Inflation, Gold and Real Estate: 1928- 2020</a:t>
            </a:r>
            <a:endParaRPr lang="en-US" i="1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1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2"/>
          <c:order val="0"/>
          <c:tx>
            <c:strRef>
              <c:f>'Hist Returns'!$C$2</c:f>
              <c:strCache>
                <c:ptCount val="1"/>
                <c:pt idx="0">
                  <c:v>Unexpected Inflation</c:v>
                </c:pt>
              </c:strCache>
            </c:strRef>
          </c:tx>
          <c:spPr>
            <a:ln w="381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numRef>
              <c:f>'Hist Returns'!$A$3:$A$95</c:f>
              <c:numCache>
                <c:formatCode>General</c:formatCode>
                <c:ptCount val="93"/>
                <c:pt idx="0">
                  <c:v>1928</c:v>
                </c:pt>
                <c:pt idx="1">
                  <c:v>1929</c:v>
                </c:pt>
                <c:pt idx="2">
                  <c:v>1930</c:v>
                </c:pt>
                <c:pt idx="3">
                  <c:v>1931</c:v>
                </c:pt>
                <c:pt idx="4">
                  <c:v>1932</c:v>
                </c:pt>
                <c:pt idx="5">
                  <c:v>1933</c:v>
                </c:pt>
                <c:pt idx="6">
                  <c:v>1934</c:v>
                </c:pt>
                <c:pt idx="7">
                  <c:v>1935</c:v>
                </c:pt>
                <c:pt idx="8">
                  <c:v>1936</c:v>
                </c:pt>
                <c:pt idx="9">
                  <c:v>1937</c:v>
                </c:pt>
                <c:pt idx="10">
                  <c:v>1938</c:v>
                </c:pt>
                <c:pt idx="11">
                  <c:v>1939</c:v>
                </c:pt>
                <c:pt idx="12">
                  <c:v>1940</c:v>
                </c:pt>
                <c:pt idx="13">
                  <c:v>1941</c:v>
                </c:pt>
                <c:pt idx="14">
                  <c:v>1942</c:v>
                </c:pt>
                <c:pt idx="15">
                  <c:v>1943</c:v>
                </c:pt>
                <c:pt idx="16">
                  <c:v>1944</c:v>
                </c:pt>
                <c:pt idx="17">
                  <c:v>1945</c:v>
                </c:pt>
                <c:pt idx="18">
                  <c:v>1946</c:v>
                </c:pt>
                <c:pt idx="19">
                  <c:v>1947</c:v>
                </c:pt>
                <c:pt idx="20">
                  <c:v>1948</c:v>
                </c:pt>
                <c:pt idx="21">
                  <c:v>1949</c:v>
                </c:pt>
                <c:pt idx="22">
                  <c:v>1950</c:v>
                </c:pt>
                <c:pt idx="23">
                  <c:v>1951</c:v>
                </c:pt>
                <c:pt idx="24">
                  <c:v>1952</c:v>
                </c:pt>
                <c:pt idx="25">
                  <c:v>1953</c:v>
                </c:pt>
                <c:pt idx="26">
                  <c:v>1954</c:v>
                </c:pt>
                <c:pt idx="27">
                  <c:v>1955</c:v>
                </c:pt>
                <c:pt idx="28">
                  <c:v>1956</c:v>
                </c:pt>
                <c:pt idx="29">
                  <c:v>1957</c:v>
                </c:pt>
                <c:pt idx="30">
                  <c:v>1958</c:v>
                </c:pt>
                <c:pt idx="31">
                  <c:v>1959</c:v>
                </c:pt>
                <c:pt idx="32">
                  <c:v>1960</c:v>
                </c:pt>
                <c:pt idx="33">
                  <c:v>1961</c:v>
                </c:pt>
                <c:pt idx="34">
                  <c:v>1962</c:v>
                </c:pt>
                <c:pt idx="35">
                  <c:v>1963</c:v>
                </c:pt>
                <c:pt idx="36">
                  <c:v>1964</c:v>
                </c:pt>
                <c:pt idx="37">
                  <c:v>1965</c:v>
                </c:pt>
                <c:pt idx="38">
                  <c:v>1966</c:v>
                </c:pt>
                <c:pt idx="39">
                  <c:v>1967</c:v>
                </c:pt>
                <c:pt idx="40">
                  <c:v>1968</c:v>
                </c:pt>
                <c:pt idx="41">
                  <c:v>1969</c:v>
                </c:pt>
                <c:pt idx="42">
                  <c:v>1970</c:v>
                </c:pt>
                <c:pt idx="43">
                  <c:v>1971</c:v>
                </c:pt>
                <c:pt idx="44">
                  <c:v>1972</c:v>
                </c:pt>
                <c:pt idx="45">
                  <c:v>1973</c:v>
                </c:pt>
                <c:pt idx="46">
                  <c:v>1974</c:v>
                </c:pt>
                <c:pt idx="47">
                  <c:v>1975</c:v>
                </c:pt>
                <c:pt idx="48">
                  <c:v>1976</c:v>
                </c:pt>
                <c:pt idx="49">
                  <c:v>1977</c:v>
                </c:pt>
                <c:pt idx="50">
                  <c:v>1978</c:v>
                </c:pt>
                <c:pt idx="51">
                  <c:v>1979</c:v>
                </c:pt>
                <c:pt idx="52">
                  <c:v>1980</c:v>
                </c:pt>
                <c:pt idx="53">
                  <c:v>1981</c:v>
                </c:pt>
                <c:pt idx="54">
                  <c:v>1982</c:v>
                </c:pt>
                <c:pt idx="55">
                  <c:v>1983</c:v>
                </c:pt>
                <c:pt idx="56">
                  <c:v>1984</c:v>
                </c:pt>
                <c:pt idx="57">
                  <c:v>1985</c:v>
                </c:pt>
                <c:pt idx="58">
                  <c:v>1986</c:v>
                </c:pt>
                <c:pt idx="59">
                  <c:v>1987</c:v>
                </c:pt>
                <c:pt idx="60">
                  <c:v>1988</c:v>
                </c:pt>
                <c:pt idx="61">
                  <c:v>1989</c:v>
                </c:pt>
                <c:pt idx="62">
                  <c:v>1990</c:v>
                </c:pt>
                <c:pt idx="63">
                  <c:v>1991</c:v>
                </c:pt>
                <c:pt idx="64">
                  <c:v>1992</c:v>
                </c:pt>
                <c:pt idx="65">
                  <c:v>1993</c:v>
                </c:pt>
                <c:pt idx="66">
                  <c:v>1994</c:v>
                </c:pt>
                <c:pt idx="67">
                  <c:v>1995</c:v>
                </c:pt>
                <c:pt idx="68">
                  <c:v>1996</c:v>
                </c:pt>
                <c:pt idx="69">
                  <c:v>1997</c:v>
                </c:pt>
                <c:pt idx="70">
                  <c:v>1998</c:v>
                </c:pt>
                <c:pt idx="71">
                  <c:v>1999</c:v>
                </c:pt>
                <c:pt idx="72">
                  <c:v>2000</c:v>
                </c:pt>
                <c:pt idx="73">
                  <c:v>2001</c:v>
                </c:pt>
                <c:pt idx="74">
                  <c:v>2002</c:v>
                </c:pt>
                <c:pt idx="75">
                  <c:v>2003</c:v>
                </c:pt>
                <c:pt idx="76">
                  <c:v>2004</c:v>
                </c:pt>
                <c:pt idx="77">
                  <c:v>2005</c:v>
                </c:pt>
                <c:pt idx="78">
                  <c:v>2006</c:v>
                </c:pt>
                <c:pt idx="79">
                  <c:v>2007</c:v>
                </c:pt>
                <c:pt idx="80">
                  <c:v>2008</c:v>
                </c:pt>
                <c:pt idx="81">
                  <c:v>2009</c:v>
                </c:pt>
                <c:pt idx="82">
                  <c:v>2010</c:v>
                </c:pt>
                <c:pt idx="83">
                  <c:v>2011</c:v>
                </c:pt>
                <c:pt idx="84">
                  <c:v>2012</c:v>
                </c:pt>
                <c:pt idx="85">
                  <c:v>2013</c:v>
                </c:pt>
                <c:pt idx="86">
                  <c:v>2014</c:v>
                </c:pt>
                <c:pt idx="87">
                  <c:v>2015</c:v>
                </c:pt>
                <c:pt idx="88">
                  <c:v>2016</c:v>
                </c:pt>
                <c:pt idx="89">
                  <c:v>2017</c:v>
                </c:pt>
                <c:pt idx="90">
                  <c:v>2018</c:v>
                </c:pt>
                <c:pt idx="91">
                  <c:v>2019</c:v>
                </c:pt>
                <c:pt idx="92">
                  <c:v>2020</c:v>
                </c:pt>
              </c:numCache>
            </c:numRef>
          </c:cat>
          <c:val>
            <c:numRef>
              <c:f>'Hist Returns'!$C$3:$C$95</c:f>
              <c:numCache>
                <c:formatCode>0.00%</c:formatCode>
                <c:ptCount val="93"/>
                <c:pt idx="0">
                  <c:v>-3.8510589999999997E-2</c:v>
                </c:pt>
                <c:pt idx="1">
                  <c:v>4.9213999999999855E-4</c:v>
                </c:pt>
                <c:pt idx="2">
                  <c:v>-5.5348709999999995E-2</c:v>
                </c:pt>
                <c:pt idx="3">
                  <c:v>-7.5522060000000002E-2</c:v>
                </c:pt>
                <c:pt idx="4">
                  <c:v>-8.6602029999999997E-2</c:v>
                </c:pt>
                <c:pt idx="5">
                  <c:v>3.17331E-2</c:v>
                </c:pt>
                <c:pt idx="6">
                  <c:v>4.0854500000000002E-2</c:v>
                </c:pt>
                <c:pt idx="7">
                  <c:v>5.4038550000000005E-2</c:v>
                </c:pt>
                <c:pt idx="8">
                  <c:v>3.9163789999999997E-2</c:v>
                </c:pt>
                <c:pt idx="9">
                  <c:v>5.0675789999999998E-2</c:v>
                </c:pt>
                <c:pt idx="10">
                  <c:v>-1.0790439999999995E-2</c:v>
                </c:pt>
                <c:pt idx="11">
                  <c:v>1.8609070000000002E-2</c:v>
                </c:pt>
                <c:pt idx="12">
                  <c:v>2.6336769999999999E-2</c:v>
                </c:pt>
                <c:pt idx="13">
                  <c:v>0.11137503000000001</c:v>
                </c:pt>
                <c:pt idx="14">
                  <c:v>8.3160979999999995E-2</c:v>
                </c:pt>
                <c:pt idx="15">
                  <c:v>3.1179499999999978E-3</c:v>
                </c:pt>
                <c:pt idx="16">
                  <c:v>-5.6745700000000003E-3</c:v>
                </c:pt>
                <c:pt idx="17">
                  <c:v>-6.9748700000000011E-3</c:v>
                </c:pt>
                <c:pt idx="18">
                  <c:v>0.15260981000000001</c:v>
                </c:pt>
                <c:pt idx="19">
                  <c:v>4.2980620000000011E-2</c:v>
                </c:pt>
                <c:pt idx="20">
                  <c:v>-2.1457050000000002E-2</c:v>
                </c:pt>
                <c:pt idx="21">
                  <c:v>-7.7887680000000015E-2</c:v>
                </c:pt>
                <c:pt idx="22">
                  <c:v>4.2559099999999878E-3</c:v>
                </c:pt>
                <c:pt idx="23">
                  <c:v>-2.8400000000000647E-4</c:v>
                </c:pt>
                <c:pt idx="24">
                  <c:v>-4.8807720000000013E-2</c:v>
                </c:pt>
                <c:pt idx="25">
                  <c:v>-4.0586780000000003E-2</c:v>
                </c:pt>
                <c:pt idx="26">
                  <c:v>-5.3302760000000005E-2</c:v>
                </c:pt>
                <c:pt idx="27">
                  <c:v>-3.9080219999999999E-2</c:v>
                </c:pt>
                <c:pt idx="28">
                  <c:v>-1.1102160000000003E-2</c:v>
                </c:pt>
                <c:pt idx="29">
                  <c:v>3.1794400000000021E-3</c:v>
                </c:pt>
                <c:pt idx="30">
                  <c:v>-2.2618000000000013E-3</c:v>
                </c:pt>
                <c:pt idx="31">
                  <c:v>-1.3355100000000016E-3</c:v>
                </c:pt>
                <c:pt idx="32">
                  <c:v>-8.8358999999999972E-3</c:v>
                </c:pt>
                <c:pt idx="33">
                  <c:v>-1.115824E-2</c:v>
                </c:pt>
                <c:pt idx="34">
                  <c:v>7.9251999999999968E-4</c:v>
                </c:pt>
                <c:pt idx="35">
                  <c:v>3.3280099999999993E-3</c:v>
                </c:pt>
                <c:pt idx="36">
                  <c:v>-4.3063700000000003E-3</c:v>
                </c:pt>
                <c:pt idx="37">
                  <c:v>3.5013700000000002E-3</c:v>
                </c:pt>
                <c:pt idx="38">
                  <c:v>1.7313220000000004E-2</c:v>
                </c:pt>
                <c:pt idx="39">
                  <c:v>1.2643069999999996E-2</c:v>
                </c:pt>
                <c:pt idx="40">
                  <c:v>2.9304609999999998E-2</c:v>
                </c:pt>
                <c:pt idx="41">
                  <c:v>4.1119610000000001E-2</c:v>
                </c:pt>
                <c:pt idx="42">
                  <c:v>3.0383629999999998E-2</c:v>
                </c:pt>
                <c:pt idx="43">
                  <c:v>3.1342799999999997E-3</c:v>
                </c:pt>
                <c:pt idx="44">
                  <c:v>1.9390899999999975E-3</c:v>
                </c:pt>
                <c:pt idx="45">
                  <c:v>5.2861590000000007E-2</c:v>
                </c:pt>
                <c:pt idx="46">
                  <c:v>8.2118250000000004E-2</c:v>
                </c:pt>
                <c:pt idx="47">
                  <c:v>1.673906E-2</c:v>
                </c:pt>
                <c:pt idx="48">
                  <c:v>-8.9898800000000056E-3</c:v>
                </c:pt>
                <c:pt idx="49">
                  <c:v>7.9660800000000073E-3</c:v>
                </c:pt>
                <c:pt idx="50">
                  <c:v>2.747136E-2</c:v>
                </c:pt>
                <c:pt idx="51">
                  <c:v>6.5935709999999981E-2</c:v>
                </c:pt>
                <c:pt idx="52">
                  <c:v>5.1062549999999998E-2</c:v>
                </c:pt>
                <c:pt idx="53">
                  <c:v>8.1771400000000133E-3</c:v>
                </c:pt>
                <c:pt idx="54">
                  <c:v>-4.8404590000000018E-2</c:v>
                </c:pt>
                <c:pt idx="55">
                  <c:v>-4.9216150000000007E-2</c:v>
                </c:pt>
                <c:pt idx="56">
                  <c:v>-4.2724349999999994E-2</c:v>
                </c:pt>
                <c:pt idx="57">
                  <c:v>-3.5835359999999997E-2</c:v>
                </c:pt>
                <c:pt idx="58">
                  <c:v>-5.9705309999999998E-2</c:v>
                </c:pt>
                <c:pt idx="59">
                  <c:v>-2.2573449999999988E-2</c:v>
                </c:pt>
                <c:pt idx="60">
                  <c:v>-2.045661E-2</c:v>
                </c:pt>
                <c:pt idx="61">
                  <c:v>-1.3579409999999993E-2</c:v>
                </c:pt>
                <c:pt idx="62">
                  <c:v>9.6568299999999913E-3</c:v>
                </c:pt>
                <c:pt idx="63">
                  <c:v>-1.4352929999999996E-2</c:v>
                </c:pt>
                <c:pt idx="64">
                  <c:v>-1.0131150000000002E-2</c:v>
                </c:pt>
                <c:pt idx="65">
                  <c:v>-1.0724410000000004E-2</c:v>
                </c:pt>
                <c:pt idx="66">
                  <c:v>-1.0416939999999993E-2</c:v>
                </c:pt>
                <c:pt idx="67">
                  <c:v>-1.0508070000000001E-2</c:v>
                </c:pt>
                <c:pt idx="68">
                  <c:v>-1.4071099999999961E-3</c:v>
                </c:pt>
                <c:pt idx="69">
                  <c:v>-1.9832490000000001E-2</c:v>
                </c:pt>
                <c:pt idx="70">
                  <c:v>-1.8005499999999994E-2</c:v>
                </c:pt>
                <c:pt idx="71">
                  <c:v>-4.4713899999999987E-3</c:v>
                </c:pt>
                <c:pt idx="72">
                  <c:v>4.5138500000000033E-3</c:v>
                </c:pt>
                <c:pt idx="73">
                  <c:v>-1.11176E-2</c:v>
                </c:pt>
                <c:pt idx="74">
                  <c:v>-1.3531399999999957E-3</c:v>
                </c:pt>
                <c:pt idx="75">
                  <c:v>-5.803599999999999E-3</c:v>
                </c:pt>
                <c:pt idx="76">
                  <c:v>8.8260200000000004E-3</c:v>
                </c:pt>
                <c:pt idx="77">
                  <c:v>9.8463600000000054E-3</c:v>
                </c:pt>
                <c:pt idx="78">
                  <c:v>2.1901000000000212E-4</c:v>
                </c:pt>
                <c:pt idx="79">
                  <c:v>1.6407040000000001E-2</c:v>
                </c:pt>
                <c:pt idx="80">
                  <c:v>-2.587043E-2</c:v>
                </c:pt>
                <c:pt idx="81">
                  <c:v>1.9492600000000013E-3</c:v>
                </c:pt>
                <c:pt idx="82">
                  <c:v>-1.0343610000000001E-2</c:v>
                </c:pt>
                <c:pt idx="83">
                  <c:v>6.2144800000000014E-3</c:v>
                </c:pt>
                <c:pt idx="84">
                  <c:v>-7.4102199999999986E-3</c:v>
                </c:pt>
                <c:pt idx="85">
                  <c:v>-9.1671299999999956E-3</c:v>
                </c:pt>
                <c:pt idx="86">
                  <c:v>-1.624188E-2</c:v>
                </c:pt>
                <c:pt idx="87">
                  <c:v>-1.4012510000000002E-2</c:v>
                </c:pt>
                <c:pt idx="88">
                  <c:v>2.1246299999999954E-3</c:v>
                </c:pt>
                <c:pt idx="89">
                  <c:v>2.935260000000002E-3</c:v>
                </c:pt>
                <c:pt idx="90">
                  <c:v>2.9182500000000042E-3</c:v>
                </c:pt>
                <c:pt idx="91">
                  <c:v>4.8492000000000014E-3</c:v>
                </c:pt>
                <c:pt idx="92">
                  <c:v>-3.9457999999999993E-3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193-C44D-BCB5-0C83619D7241}"/>
            </c:ext>
          </c:extLst>
        </c:ser>
        <c:ser>
          <c:idx val="7"/>
          <c:order val="1"/>
          <c:tx>
            <c:strRef>
              <c:f>'Hist Returns'!$H$2</c:f>
              <c:strCache>
                <c:ptCount val="1"/>
                <c:pt idx="0">
                  <c:v>Gold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f>'Hist Returns'!$A$3:$A$95</c:f>
              <c:numCache>
                <c:formatCode>General</c:formatCode>
                <c:ptCount val="93"/>
                <c:pt idx="0">
                  <c:v>1928</c:v>
                </c:pt>
                <c:pt idx="1">
                  <c:v>1929</c:v>
                </c:pt>
                <c:pt idx="2">
                  <c:v>1930</c:v>
                </c:pt>
                <c:pt idx="3">
                  <c:v>1931</c:v>
                </c:pt>
                <c:pt idx="4">
                  <c:v>1932</c:v>
                </c:pt>
                <c:pt idx="5">
                  <c:v>1933</c:v>
                </c:pt>
                <c:pt idx="6">
                  <c:v>1934</c:v>
                </c:pt>
                <c:pt idx="7">
                  <c:v>1935</c:v>
                </c:pt>
                <c:pt idx="8">
                  <c:v>1936</c:v>
                </c:pt>
                <c:pt idx="9">
                  <c:v>1937</c:v>
                </c:pt>
                <c:pt idx="10">
                  <c:v>1938</c:v>
                </c:pt>
                <c:pt idx="11">
                  <c:v>1939</c:v>
                </c:pt>
                <c:pt idx="12">
                  <c:v>1940</c:v>
                </c:pt>
                <c:pt idx="13">
                  <c:v>1941</c:v>
                </c:pt>
                <c:pt idx="14">
                  <c:v>1942</c:v>
                </c:pt>
                <c:pt idx="15">
                  <c:v>1943</c:v>
                </c:pt>
                <c:pt idx="16">
                  <c:v>1944</c:v>
                </c:pt>
                <c:pt idx="17">
                  <c:v>1945</c:v>
                </c:pt>
                <c:pt idx="18">
                  <c:v>1946</c:v>
                </c:pt>
                <c:pt idx="19">
                  <c:v>1947</c:v>
                </c:pt>
                <c:pt idx="20">
                  <c:v>1948</c:v>
                </c:pt>
                <c:pt idx="21">
                  <c:v>1949</c:v>
                </c:pt>
                <c:pt idx="22">
                  <c:v>1950</c:v>
                </c:pt>
                <c:pt idx="23">
                  <c:v>1951</c:v>
                </c:pt>
                <c:pt idx="24">
                  <c:v>1952</c:v>
                </c:pt>
                <c:pt idx="25">
                  <c:v>1953</c:v>
                </c:pt>
                <c:pt idx="26">
                  <c:v>1954</c:v>
                </c:pt>
                <c:pt idx="27">
                  <c:v>1955</c:v>
                </c:pt>
                <c:pt idx="28">
                  <c:v>1956</c:v>
                </c:pt>
                <c:pt idx="29">
                  <c:v>1957</c:v>
                </c:pt>
                <c:pt idx="30">
                  <c:v>1958</c:v>
                </c:pt>
                <c:pt idx="31">
                  <c:v>1959</c:v>
                </c:pt>
                <c:pt idx="32">
                  <c:v>1960</c:v>
                </c:pt>
                <c:pt idx="33">
                  <c:v>1961</c:v>
                </c:pt>
                <c:pt idx="34">
                  <c:v>1962</c:v>
                </c:pt>
                <c:pt idx="35">
                  <c:v>1963</c:v>
                </c:pt>
                <c:pt idx="36">
                  <c:v>1964</c:v>
                </c:pt>
                <c:pt idx="37">
                  <c:v>1965</c:v>
                </c:pt>
                <c:pt idx="38">
                  <c:v>1966</c:v>
                </c:pt>
                <c:pt idx="39">
                  <c:v>1967</c:v>
                </c:pt>
                <c:pt idx="40">
                  <c:v>1968</c:v>
                </c:pt>
                <c:pt idx="41">
                  <c:v>1969</c:v>
                </c:pt>
                <c:pt idx="42">
                  <c:v>1970</c:v>
                </c:pt>
                <c:pt idx="43">
                  <c:v>1971</c:v>
                </c:pt>
                <c:pt idx="44">
                  <c:v>1972</c:v>
                </c:pt>
                <c:pt idx="45">
                  <c:v>1973</c:v>
                </c:pt>
                <c:pt idx="46">
                  <c:v>1974</c:v>
                </c:pt>
                <c:pt idx="47">
                  <c:v>1975</c:v>
                </c:pt>
                <c:pt idx="48">
                  <c:v>1976</c:v>
                </c:pt>
                <c:pt idx="49">
                  <c:v>1977</c:v>
                </c:pt>
                <c:pt idx="50">
                  <c:v>1978</c:v>
                </c:pt>
                <c:pt idx="51">
                  <c:v>1979</c:v>
                </c:pt>
                <c:pt idx="52">
                  <c:v>1980</c:v>
                </c:pt>
                <c:pt idx="53">
                  <c:v>1981</c:v>
                </c:pt>
                <c:pt idx="54">
                  <c:v>1982</c:v>
                </c:pt>
                <c:pt idx="55">
                  <c:v>1983</c:v>
                </c:pt>
                <c:pt idx="56">
                  <c:v>1984</c:v>
                </c:pt>
                <c:pt idx="57">
                  <c:v>1985</c:v>
                </c:pt>
                <c:pt idx="58">
                  <c:v>1986</c:v>
                </c:pt>
                <c:pt idx="59">
                  <c:v>1987</c:v>
                </c:pt>
                <c:pt idx="60">
                  <c:v>1988</c:v>
                </c:pt>
                <c:pt idx="61">
                  <c:v>1989</c:v>
                </c:pt>
                <c:pt idx="62">
                  <c:v>1990</c:v>
                </c:pt>
                <c:pt idx="63">
                  <c:v>1991</c:v>
                </c:pt>
                <c:pt idx="64">
                  <c:v>1992</c:v>
                </c:pt>
                <c:pt idx="65">
                  <c:v>1993</c:v>
                </c:pt>
                <c:pt idx="66">
                  <c:v>1994</c:v>
                </c:pt>
                <c:pt idx="67">
                  <c:v>1995</c:v>
                </c:pt>
                <c:pt idx="68">
                  <c:v>1996</c:v>
                </c:pt>
                <c:pt idx="69">
                  <c:v>1997</c:v>
                </c:pt>
                <c:pt idx="70">
                  <c:v>1998</c:v>
                </c:pt>
                <c:pt idx="71">
                  <c:v>1999</c:v>
                </c:pt>
                <c:pt idx="72">
                  <c:v>2000</c:v>
                </c:pt>
                <c:pt idx="73">
                  <c:v>2001</c:v>
                </c:pt>
                <c:pt idx="74">
                  <c:v>2002</c:v>
                </c:pt>
                <c:pt idx="75">
                  <c:v>2003</c:v>
                </c:pt>
                <c:pt idx="76">
                  <c:v>2004</c:v>
                </c:pt>
                <c:pt idx="77">
                  <c:v>2005</c:v>
                </c:pt>
                <c:pt idx="78">
                  <c:v>2006</c:v>
                </c:pt>
                <c:pt idx="79">
                  <c:v>2007</c:v>
                </c:pt>
                <c:pt idx="80">
                  <c:v>2008</c:v>
                </c:pt>
                <c:pt idx="81">
                  <c:v>2009</c:v>
                </c:pt>
                <c:pt idx="82">
                  <c:v>2010</c:v>
                </c:pt>
                <c:pt idx="83">
                  <c:v>2011</c:v>
                </c:pt>
                <c:pt idx="84">
                  <c:v>2012</c:v>
                </c:pt>
                <c:pt idx="85">
                  <c:v>2013</c:v>
                </c:pt>
                <c:pt idx="86">
                  <c:v>2014</c:v>
                </c:pt>
                <c:pt idx="87">
                  <c:v>2015</c:v>
                </c:pt>
                <c:pt idx="88">
                  <c:v>2016</c:v>
                </c:pt>
                <c:pt idx="89">
                  <c:v>2017</c:v>
                </c:pt>
                <c:pt idx="90">
                  <c:v>2018</c:v>
                </c:pt>
                <c:pt idx="91">
                  <c:v>2019</c:v>
                </c:pt>
                <c:pt idx="92">
                  <c:v>2020</c:v>
                </c:pt>
              </c:numCache>
            </c:numRef>
          </c:cat>
          <c:val>
            <c:numRef>
              <c:f>'Hist Returns'!$H$3:$H$95</c:f>
              <c:numCache>
                <c:formatCode>General</c:formatCode>
                <c:ptCount val="93"/>
                <c:pt idx="42" formatCode="0.00%">
                  <c:v>6.1488213575688677E-2</c:v>
                </c:pt>
                <c:pt idx="43" formatCode="0.00%">
                  <c:v>0.16387959866220725</c:v>
                </c:pt>
                <c:pt idx="44" formatCode="0.00%">
                  <c:v>0.48735632183908062</c:v>
                </c:pt>
                <c:pt idx="45" formatCode="0.00%">
                  <c:v>0.73493044822256559</c:v>
                </c:pt>
                <c:pt idx="46" formatCode="0.00%">
                  <c:v>0.67037861915367492</c:v>
                </c:pt>
                <c:pt idx="47" formatCode="0.00%">
                  <c:v>-0.252</c:v>
                </c:pt>
                <c:pt idx="48" formatCode="0.00%">
                  <c:v>-4.064171122994642E-2</c:v>
                </c:pt>
                <c:pt idx="49" formatCode="0.00%">
                  <c:v>0.23076923076923062</c:v>
                </c:pt>
                <c:pt idx="50" formatCode="0.00%">
                  <c:v>0.3556763285024156</c:v>
                </c:pt>
                <c:pt idx="51" formatCode="0.00%">
                  <c:v>1.3340757238307348</c:v>
                </c:pt>
                <c:pt idx="52" formatCode="0.00%">
                  <c:v>0.125</c:v>
                </c:pt>
                <c:pt idx="53" formatCode="0.00%">
                  <c:v>-0.32145886344359631</c:v>
                </c:pt>
                <c:pt idx="54" formatCode="0.00%">
                  <c:v>0.12000000000000011</c:v>
                </c:pt>
                <c:pt idx="55" formatCode="0.00%">
                  <c:v>-0.1484375</c:v>
                </c:pt>
                <c:pt idx="56" formatCode="0.00%">
                  <c:v>-0.19003931847968547</c:v>
                </c:pt>
                <c:pt idx="57" formatCode="0.00%">
                  <c:v>5.8252427184465994E-2</c:v>
                </c:pt>
                <c:pt idx="58" formatCode="0.00%">
                  <c:v>0.19541284403669712</c:v>
                </c:pt>
                <c:pt idx="59" formatCode="0.00%">
                  <c:v>0.24456382706574575</c:v>
                </c:pt>
                <c:pt idx="60" formatCode="0.00%">
                  <c:v>-0.1569373072970196</c:v>
                </c:pt>
                <c:pt idx="61" formatCode="0.00%">
                  <c:v>-2.2308911373887574E-2</c:v>
                </c:pt>
                <c:pt idx="62" formatCode="0.00%">
                  <c:v>-2.4937655860349128E-2</c:v>
                </c:pt>
                <c:pt idx="63" formatCode="0.00%">
                  <c:v>-9.6163682864450206E-2</c:v>
                </c:pt>
                <c:pt idx="64" formatCode="0.00%">
                  <c:v>-5.8007923033389974E-2</c:v>
                </c:pt>
                <c:pt idx="65" formatCode="0.00%">
                  <c:v>0.17347551817362583</c:v>
                </c:pt>
                <c:pt idx="66" formatCode="0.00%">
                  <c:v>-2.0862664789453422E-2</c:v>
                </c:pt>
                <c:pt idx="67" formatCode="0.00%">
                  <c:v>1.098039215686275E-2</c:v>
                </c:pt>
                <c:pt idx="68" formatCode="0.00%">
                  <c:v>-4.4349625032324758E-2</c:v>
                </c:pt>
                <c:pt idx="69" formatCode="0.00%">
                  <c:v>-0.2174265999188203</c:v>
                </c:pt>
                <c:pt idx="70" formatCode="0.00%">
                  <c:v>-6.0511756569847641E-3</c:v>
                </c:pt>
                <c:pt idx="71" formatCode="0.00%">
                  <c:v>1.182814402504806E-2</c:v>
                </c:pt>
                <c:pt idx="72" formatCode="0.00%">
                  <c:v>-6.2575210589651209E-2</c:v>
                </c:pt>
                <c:pt idx="73" formatCode="0.00%">
                  <c:v>1.4120667522464769E-2</c:v>
                </c:pt>
                <c:pt idx="74" formatCode="0.00%">
                  <c:v>0.23960216998191686</c:v>
                </c:pt>
                <c:pt idx="75" formatCode="0.00%">
                  <c:v>0.21735959153902251</c:v>
                </c:pt>
                <c:pt idx="76" formatCode="0.00%">
                  <c:v>4.9730377471539855E-2</c:v>
                </c:pt>
                <c:pt idx="77" formatCode="0.00%">
                  <c:v>0.17123287671232879</c:v>
                </c:pt>
                <c:pt idx="78" formatCode="0.00%">
                  <c:v>0.23918128654970761</c:v>
                </c:pt>
                <c:pt idx="79" formatCode="0.00%">
                  <c:v>0.31587226679251201</c:v>
                </c:pt>
                <c:pt idx="80" formatCode="0.00%">
                  <c:v>3.4070531978481755E-2</c:v>
                </c:pt>
                <c:pt idx="81" formatCode="0.00%">
                  <c:v>0.27630057803468211</c:v>
                </c:pt>
                <c:pt idx="82" formatCode="0.00%">
                  <c:v>0.27740036231884058</c:v>
                </c:pt>
                <c:pt idx="83" formatCode="0.00%">
                  <c:v>0.11646871122141467</c:v>
                </c:pt>
                <c:pt idx="84" formatCode="0.00%">
                  <c:v>5.6843442362654706E-2</c:v>
                </c:pt>
                <c:pt idx="85" formatCode="0.00%">
                  <c:v>-0.27794471153846156</c:v>
                </c:pt>
                <c:pt idx="86" formatCode="0.00%">
                  <c:v>-1.8726591760299671E-3</c:v>
                </c:pt>
                <c:pt idx="87" formatCode="0.00%">
                  <c:v>-0.11423806545757764</c:v>
                </c:pt>
                <c:pt idx="88" formatCode="0.00%">
                  <c:v>9.1174393975052892E-2</c:v>
                </c:pt>
                <c:pt idx="89" formatCode="0.00%">
                  <c:v>0.11854024674316288</c:v>
                </c:pt>
                <c:pt idx="90" formatCode="0.00%">
                  <c:v>-1.1453914384882302E-2</c:v>
                </c:pt>
                <c:pt idx="91" formatCode="0.00%">
                  <c:v>0.18831194163773257</c:v>
                </c:pt>
                <c:pt idx="92" formatCode="0.00%">
                  <c:v>0.24169402495075509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4193-C44D-BCB5-0C83619D7241}"/>
            </c:ext>
          </c:extLst>
        </c:ser>
        <c:ser>
          <c:idx val="8"/>
          <c:order val="2"/>
          <c:tx>
            <c:strRef>
              <c:f>'Hist Returns'!$I$2</c:f>
              <c:strCache>
                <c:ptCount val="1"/>
                <c:pt idx="0">
                  <c:v>Real Estate</c:v>
                </c:pt>
              </c:strCache>
            </c:strRef>
          </c:tx>
          <c:spPr>
            <a:ln w="2857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numRef>
              <c:f>'Hist Returns'!$A$3:$A$95</c:f>
              <c:numCache>
                <c:formatCode>General</c:formatCode>
                <c:ptCount val="93"/>
                <c:pt idx="0">
                  <c:v>1928</c:v>
                </c:pt>
                <c:pt idx="1">
                  <c:v>1929</c:v>
                </c:pt>
                <c:pt idx="2">
                  <c:v>1930</c:v>
                </c:pt>
                <c:pt idx="3">
                  <c:v>1931</c:v>
                </c:pt>
                <c:pt idx="4">
                  <c:v>1932</c:v>
                </c:pt>
                <c:pt idx="5">
                  <c:v>1933</c:v>
                </c:pt>
                <c:pt idx="6">
                  <c:v>1934</c:v>
                </c:pt>
                <c:pt idx="7">
                  <c:v>1935</c:v>
                </c:pt>
                <c:pt idx="8">
                  <c:v>1936</c:v>
                </c:pt>
                <c:pt idx="9">
                  <c:v>1937</c:v>
                </c:pt>
                <c:pt idx="10">
                  <c:v>1938</c:v>
                </c:pt>
                <c:pt idx="11">
                  <c:v>1939</c:v>
                </c:pt>
                <c:pt idx="12">
                  <c:v>1940</c:v>
                </c:pt>
                <c:pt idx="13">
                  <c:v>1941</c:v>
                </c:pt>
                <c:pt idx="14">
                  <c:v>1942</c:v>
                </c:pt>
                <c:pt idx="15">
                  <c:v>1943</c:v>
                </c:pt>
                <c:pt idx="16">
                  <c:v>1944</c:v>
                </c:pt>
                <c:pt idx="17">
                  <c:v>1945</c:v>
                </c:pt>
                <c:pt idx="18">
                  <c:v>1946</c:v>
                </c:pt>
                <c:pt idx="19">
                  <c:v>1947</c:v>
                </c:pt>
                <c:pt idx="20">
                  <c:v>1948</c:v>
                </c:pt>
                <c:pt idx="21">
                  <c:v>1949</c:v>
                </c:pt>
                <c:pt idx="22">
                  <c:v>1950</c:v>
                </c:pt>
                <c:pt idx="23">
                  <c:v>1951</c:v>
                </c:pt>
                <c:pt idx="24">
                  <c:v>1952</c:v>
                </c:pt>
                <c:pt idx="25">
                  <c:v>1953</c:v>
                </c:pt>
                <c:pt idx="26">
                  <c:v>1954</c:v>
                </c:pt>
                <c:pt idx="27">
                  <c:v>1955</c:v>
                </c:pt>
                <c:pt idx="28">
                  <c:v>1956</c:v>
                </c:pt>
                <c:pt idx="29">
                  <c:v>1957</c:v>
                </c:pt>
                <c:pt idx="30">
                  <c:v>1958</c:v>
                </c:pt>
                <c:pt idx="31">
                  <c:v>1959</c:v>
                </c:pt>
                <c:pt idx="32">
                  <c:v>1960</c:v>
                </c:pt>
                <c:pt idx="33">
                  <c:v>1961</c:v>
                </c:pt>
                <c:pt idx="34">
                  <c:v>1962</c:v>
                </c:pt>
                <c:pt idx="35">
                  <c:v>1963</c:v>
                </c:pt>
                <c:pt idx="36">
                  <c:v>1964</c:v>
                </c:pt>
                <c:pt idx="37">
                  <c:v>1965</c:v>
                </c:pt>
                <c:pt idx="38">
                  <c:v>1966</c:v>
                </c:pt>
                <c:pt idx="39">
                  <c:v>1967</c:v>
                </c:pt>
                <c:pt idx="40">
                  <c:v>1968</c:v>
                </c:pt>
                <c:pt idx="41">
                  <c:v>1969</c:v>
                </c:pt>
                <c:pt idx="42">
                  <c:v>1970</c:v>
                </c:pt>
                <c:pt idx="43">
                  <c:v>1971</c:v>
                </c:pt>
                <c:pt idx="44">
                  <c:v>1972</c:v>
                </c:pt>
                <c:pt idx="45">
                  <c:v>1973</c:v>
                </c:pt>
                <c:pt idx="46">
                  <c:v>1974</c:v>
                </c:pt>
                <c:pt idx="47">
                  <c:v>1975</c:v>
                </c:pt>
                <c:pt idx="48">
                  <c:v>1976</c:v>
                </c:pt>
                <c:pt idx="49">
                  <c:v>1977</c:v>
                </c:pt>
                <c:pt idx="50">
                  <c:v>1978</c:v>
                </c:pt>
                <c:pt idx="51">
                  <c:v>1979</c:v>
                </c:pt>
                <c:pt idx="52">
                  <c:v>1980</c:v>
                </c:pt>
                <c:pt idx="53">
                  <c:v>1981</c:v>
                </c:pt>
                <c:pt idx="54">
                  <c:v>1982</c:v>
                </c:pt>
                <c:pt idx="55">
                  <c:v>1983</c:v>
                </c:pt>
                <c:pt idx="56">
                  <c:v>1984</c:v>
                </c:pt>
                <c:pt idx="57">
                  <c:v>1985</c:v>
                </c:pt>
                <c:pt idx="58">
                  <c:v>1986</c:v>
                </c:pt>
                <c:pt idx="59">
                  <c:v>1987</c:v>
                </c:pt>
                <c:pt idx="60">
                  <c:v>1988</c:v>
                </c:pt>
                <c:pt idx="61">
                  <c:v>1989</c:v>
                </c:pt>
                <c:pt idx="62">
                  <c:v>1990</c:v>
                </c:pt>
                <c:pt idx="63">
                  <c:v>1991</c:v>
                </c:pt>
                <c:pt idx="64">
                  <c:v>1992</c:v>
                </c:pt>
                <c:pt idx="65">
                  <c:v>1993</c:v>
                </c:pt>
                <c:pt idx="66">
                  <c:v>1994</c:v>
                </c:pt>
                <c:pt idx="67">
                  <c:v>1995</c:v>
                </c:pt>
                <c:pt idx="68">
                  <c:v>1996</c:v>
                </c:pt>
                <c:pt idx="69">
                  <c:v>1997</c:v>
                </c:pt>
                <c:pt idx="70">
                  <c:v>1998</c:v>
                </c:pt>
                <c:pt idx="71">
                  <c:v>1999</c:v>
                </c:pt>
                <c:pt idx="72">
                  <c:v>2000</c:v>
                </c:pt>
                <c:pt idx="73">
                  <c:v>2001</c:v>
                </c:pt>
                <c:pt idx="74">
                  <c:v>2002</c:v>
                </c:pt>
                <c:pt idx="75">
                  <c:v>2003</c:v>
                </c:pt>
                <c:pt idx="76">
                  <c:v>2004</c:v>
                </c:pt>
                <c:pt idx="77">
                  <c:v>2005</c:v>
                </c:pt>
                <c:pt idx="78">
                  <c:v>2006</c:v>
                </c:pt>
                <c:pt idx="79">
                  <c:v>2007</c:v>
                </c:pt>
                <c:pt idx="80">
                  <c:v>2008</c:v>
                </c:pt>
                <c:pt idx="81">
                  <c:v>2009</c:v>
                </c:pt>
                <c:pt idx="82">
                  <c:v>2010</c:v>
                </c:pt>
                <c:pt idx="83">
                  <c:v>2011</c:v>
                </c:pt>
                <c:pt idx="84">
                  <c:v>2012</c:v>
                </c:pt>
                <c:pt idx="85">
                  <c:v>2013</c:v>
                </c:pt>
                <c:pt idx="86">
                  <c:v>2014</c:v>
                </c:pt>
                <c:pt idx="87">
                  <c:v>2015</c:v>
                </c:pt>
                <c:pt idx="88">
                  <c:v>2016</c:v>
                </c:pt>
                <c:pt idx="89">
                  <c:v>2017</c:v>
                </c:pt>
                <c:pt idx="90">
                  <c:v>2018</c:v>
                </c:pt>
                <c:pt idx="91">
                  <c:v>2019</c:v>
                </c:pt>
                <c:pt idx="92">
                  <c:v>2020</c:v>
                </c:pt>
              </c:numCache>
            </c:numRef>
          </c:cat>
          <c:val>
            <c:numRef>
              <c:f>'Hist Returns'!$I$3:$I$95</c:f>
              <c:numCache>
                <c:formatCode>0.00%</c:formatCode>
                <c:ptCount val="93"/>
                <c:pt idx="0">
                  <c:v>1.491053677932408E-2</c:v>
                </c:pt>
                <c:pt idx="1">
                  <c:v>-2.0568070519098924E-2</c:v>
                </c:pt>
                <c:pt idx="2">
                  <c:v>-4.2999999999999927E-2</c:v>
                </c:pt>
                <c:pt idx="3">
                  <c:v>-8.1504702194357348E-2</c:v>
                </c:pt>
                <c:pt idx="4">
                  <c:v>-0.10466439135381123</c:v>
                </c:pt>
                <c:pt idx="5">
                  <c:v>-3.811944091486652E-2</c:v>
                </c:pt>
                <c:pt idx="6">
                  <c:v>2.9062087186261465E-2</c:v>
                </c:pt>
                <c:pt idx="7">
                  <c:v>9.7658337262297445E-2</c:v>
                </c:pt>
                <c:pt idx="8">
                  <c:v>3.2186014546704111E-2</c:v>
                </c:pt>
                <c:pt idx="9">
                  <c:v>2.5633912223270494E-2</c:v>
                </c:pt>
                <c:pt idx="10">
                  <c:v>-8.7368136326751999E-3</c:v>
                </c:pt>
                <c:pt idx="11">
                  <c:v>-1.3016072256937905E-2</c:v>
                </c:pt>
                <c:pt idx="12">
                  <c:v>3.306607685927565E-2</c:v>
                </c:pt>
                <c:pt idx="13">
                  <c:v>-8.384627736444894E-2</c:v>
                </c:pt>
                <c:pt idx="14">
                  <c:v>3.3330412175386348E-2</c:v>
                </c:pt>
                <c:pt idx="15">
                  <c:v>0.11446259964945993</c:v>
                </c:pt>
                <c:pt idx="16">
                  <c:v>0.16584227481419478</c:v>
                </c:pt>
                <c:pt idx="17">
                  <c:v>0.11777376471356127</c:v>
                </c:pt>
                <c:pt idx="18">
                  <c:v>0.24101685677580131</c:v>
                </c:pt>
                <c:pt idx="19">
                  <c:v>0.2126388104648973</c:v>
                </c:pt>
                <c:pt idx="20">
                  <c:v>2.0585153855108507E-2</c:v>
                </c:pt>
                <c:pt idx="21">
                  <c:v>8.9348516244314169E-4</c:v>
                </c:pt>
                <c:pt idx="22">
                  <c:v>3.6403925292814332E-2</c:v>
                </c:pt>
                <c:pt idx="23">
                  <c:v>6.0476481368356705E-2</c:v>
                </c:pt>
                <c:pt idx="24">
                  <c:v>4.4066820276497776E-2</c:v>
                </c:pt>
                <c:pt idx="25">
                  <c:v>0.11516568544995809</c:v>
                </c:pt>
                <c:pt idx="26">
                  <c:v>9.2272202998846531E-3</c:v>
                </c:pt>
                <c:pt idx="27">
                  <c:v>0</c:v>
                </c:pt>
                <c:pt idx="28">
                  <c:v>9.1428571428571193E-3</c:v>
                </c:pt>
                <c:pt idx="29">
                  <c:v>2.7180067950169917E-2</c:v>
                </c:pt>
                <c:pt idx="30">
                  <c:v>6.6152149944873617E-3</c:v>
                </c:pt>
                <c:pt idx="31">
                  <c:v>1.0952902519167917E-3</c:v>
                </c:pt>
                <c:pt idx="32">
                  <c:v>7.6586433260392717E-3</c:v>
                </c:pt>
                <c:pt idx="33">
                  <c:v>9.7719869706840434E-3</c:v>
                </c:pt>
                <c:pt idx="34">
                  <c:v>3.2258064516126339E-3</c:v>
                </c:pt>
                <c:pt idx="35">
                  <c:v>2.143622722400873E-2</c:v>
                </c:pt>
                <c:pt idx="36">
                  <c:v>1.2591815320041944E-2</c:v>
                </c:pt>
                <c:pt idx="37">
                  <c:v>1.6580310880829119E-2</c:v>
                </c:pt>
                <c:pt idx="38">
                  <c:v>1.2232415902140525E-2</c:v>
                </c:pt>
                <c:pt idx="39">
                  <c:v>2.3162134944612278E-2</c:v>
                </c:pt>
                <c:pt idx="40">
                  <c:v>4.1338582677165281E-2</c:v>
                </c:pt>
                <c:pt idx="41">
                  <c:v>6.9943289224952743E-2</c:v>
                </c:pt>
                <c:pt idx="42">
                  <c:v>8.2155477031802038E-2</c:v>
                </c:pt>
                <c:pt idx="43">
                  <c:v>4.24489795918368E-2</c:v>
                </c:pt>
                <c:pt idx="44">
                  <c:v>2.9757243539545897E-2</c:v>
                </c:pt>
                <c:pt idx="45">
                  <c:v>3.4220532319391594E-2</c:v>
                </c:pt>
                <c:pt idx="46">
                  <c:v>0.10073529411764692</c:v>
                </c:pt>
                <c:pt idx="47">
                  <c:v>6.7737093749264288E-2</c:v>
                </c:pt>
                <c:pt idx="48">
                  <c:v>8.1778348568406711E-2</c:v>
                </c:pt>
                <c:pt idx="49">
                  <c:v>0.14654841300324728</c:v>
                </c:pt>
                <c:pt idx="50">
                  <c:v>0.15723596053112443</c:v>
                </c:pt>
                <c:pt idx="51">
                  <c:v>0.13742466907023854</c:v>
                </c:pt>
                <c:pt idx="52">
                  <c:v>7.3968672635987165E-2</c:v>
                </c:pt>
                <c:pt idx="53">
                  <c:v>5.0950062475763724E-2</c:v>
                </c:pt>
                <c:pt idx="54">
                  <c:v>5.6372096837011831E-3</c:v>
                </c:pt>
                <c:pt idx="55">
                  <c:v>4.7494802071017972E-2</c:v>
                </c:pt>
                <c:pt idx="56">
                  <c:v>4.6781349731454869E-2</c:v>
                </c:pt>
                <c:pt idx="57">
                  <c:v>7.4713712076145189E-2</c:v>
                </c:pt>
                <c:pt idx="58">
                  <c:v>9.6123575098164826E-2</c:v>
                </c:pt>
                <c:pt idx="59">
                  <c:v>7.8762151243529699E-2</c:v>
                </c:pt>
                <c:pt idx="60">
                  <c:v>7.210462411679508E-2</c:v>
                </c:pt>
                <c:pt idx="61">
                  <c:v>4.3813448313502867E-2</c:v>
                </c:pt>
                <c:pt idx="62">
                  <c:v>-6.9151230735041702E-3</c:v>
                </c:pt>
                <c:pt idx="63">
                  <c:v>-1.579570883243453E-3</c:v>
                </c:pt>
                <c:pt idx="64">
                  <c:v>8.1740276862227734E-3</c:v>
                </c:pt>
                <c:pt idx="65">
                  <c:v>2.1577089054531262E-2</c:v>
                </c:pt>
                <c:pt idx="66">
                  <c:v>2.5089605734766929E-2</c:v>
                </c:pt>
                <c:pt idx="67">
                  <c:v>1.7982017982018039E-2</c:v>
                </c:pt>
                <c:pt idx="68">
                  <c:v>2.4165848871442686E-2</c:v>
                </c:pt>
                <c:pt idx="69">
                  <c:v>4.0244340639597587E-2</c:v>
                </c:pt>
                <c:pt idx="70">
                  <c:v>6.4478986758779611E-2</c:v>
                </c:pt>
                <c:pt idx="71">
                  <c:v>7.6798269334775515E-2</c:v>
                </c:pt>
                <c:pt idx="72">
                  <c:v>9.2817679558011124E-2</c:v>
                </c:pt>
                <c:pt idx="73">
                  <c:v>6.6734074823053602E-2</c:v>
                </c:pt>
                <c:pt idx="74">
                  <c:v>9.5648427401981984E-2</c:v>
                </c:pt>
                <c:pt idx="75">
                  <c:v>9.8151789225324304E-2</c:v>
                </c:pt>
                <c:pt idx="76">
                  <c:v>0.13636038100694692</c:v>
                </c:pt>
                <c:pt idx="77">
                  <c:v>0.1351232116972334</c:v>
                </c:pt>
                <c:pt idx="78">
                  <c:v>1.7322747210038125E-2</c:v>
                </c:pt>
                <c:pt idx="79">
                  <c:v>-5.3975877312667064E-2</c:v>
                </c:pt>
                <c:pt idx="80">
                  <c:v>-0.11999538479289262</c:v>
                </c:pt>
                <c:pt idx="81">
                  <c:v>-3.848170971548448E-2</c:v>
                </c:pt>
                <c:pt idx="82">
                  <c:v>-4.1180882252676021E-2</c:v>
                </c:pt>
                <c:pt idx="83">
                  <c:v>-3.882528621204584E-2</c:v>
                </c:pt>
                <c:pt idx="84">
                  <c:v>6.4363394244285166E-2</c:v>
                </c:pt>
                <c:pt idx="85">
                  <c:v>0.10718009313963983</c:v>
                </c:pt>
                <c:pt idx="86">
                  <c:v>4.5137798982987087E-2</c:v>
                </c:pt>
                <c:pt idx="87">
                  <c:v>5.2078327727054452E-2</c:v>
                </c:pt>
                <c:pt idx="88">
                  <c:v>5.3097345132743223E-2</c:v>
                </c:pt>
                <c:pt idx="89">
                  <c:v>6.213065871509893E-2</c:v>
                </c:pt>
                <c:pt idx="90">
                  <c:v>4.5326935837884719E-2</c:v>
                </c:pt>
                <c:pt idx="91">
                  <c:v>3.691586503247235E-2</c:v>
                </c:pt>
                <c:pt idx="92">
                  <c:v>0.10346126677654821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4193-C44D-BCB5-0C83619D72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864277439"/>
        <c:axId val="1864235087"/>
      </c:lineChart>
      <c:catAx>
        <c:axId val="18642774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4235087"/>
        <c:crosses val="autoZero"/>
        <c:auto val="1"/>
        <c:lblAlgn val="ctr"/>
        <c:lblOffset val="100"/>
        <c:noMultiLvlLbl val="0"/>
      </c:catAx>
      <c:valAx>
        <c:axId val="186423508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642774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4983807-4EE4-C84C-B3B3-6303CA886194}">
  <sheetPr/>
  <sheetViews>
    <sheetView zoomScale="110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1236CEFE-A39B-5C4D-B7BD-14F9F75F0426}">
  <sheetPr/>
  <sheetViews>
    <sheetView zoomScale="110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8218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845F8AD8-B025-0E44-A9A3-4DA31C12A6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868218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9E1F163-24CE-424C-99E1-AE1939F6726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econ.yale.edu/~shiller/data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Z109"/>
  <sheetViews>
    <sheetView tabSelected="1" workbookViewId="0">
      <selection activeCell="P1" sqref="P1:Q1048576"/>
    </sheetView>
  </sheetViews>
  <sheetFormatPr baseColWidth="10" defaultRowHeight="13" x14ac:dyDescent="0.15"/>
  <cols>
    <col min="2" max="2" width="17" customWidth="1"/>
    <col min="3" max="3" width="12.33203125" customWidth="1"/>
    <col min="6" max="6" width="14.1640625" customWidth="1"/>
    <col min="9" max="9" width="12.6640625" bestFit="1" customWidth="1"/>
    <col min="10" max="17" width="12.6640625" customWidth="1"/>
    <col min="24" max="24" width="10.83203125" style="42"/>
  </cols>
  <sheetData>
    <row r="1" spans="1:26" x14ac:dyDescent="0.15">
      <c r="D1" s="45" t="s">
        <v>27</v>
      </c>
      <c r="E1" s="45"/>
      <c r="F1" s="45"/>
      <c r="G1" s="45"/>
      <c r="H1" s="45"/>
      <c r="I1" s="45"/>
      <c r="J1" s="45" t="s">
        <v>28</v>
      </c>
      <c r="K1" s="45"/>
      <c r="L1" s="45"/>
      <c r="M1" s="45"/>
      <c r="N1" s="45"/>
      <c r="O1" s="45"/>
      <c r="P1" s="48"/>
      <c r="Q1" s="48"/>
      <c r="S1" s="46" t="s">
        <v>30</v>
      </c>
      <c r="T1" s="47"/>
      <c r="U1" s="47"/>
      <c r="X1" s="46" t="s">
        <v>29</v>
      </c>
      <c r="Y1" s="47"/>
      <c r="Z1" s="44" t="s">
        <v>31</v>
      </c>
    </row>
    <row r="2" spans="1:26" ht="51" x14ac:dyDescent="0.2">
      <c r="A2" s="4" t="s">
        <v>1</v>
      </c>
      <c r="B2" s="4" t="s">
        <v>15</v>
      </c>
      <c r="C2" s="4" t="s">
        <v>16</v>
      </c>
      <c r="D2" s="4" t="s">
        <v>10</v>
      </c>
      <c r="E2" s="4" t="s">
        <v>11</v>
      </c>
      <c r="F2" s="4" t="s">
        <v>12</v>
      </c>
      <c r="G2" s="4" t="s">
        <v>13</v>
      </c>
      <c r="H2" s="23" t="s">
        <v>18</v>
      </c>
      <c r="I2" s="23" t="s">
        <v>19</v>
      </c>
      <c r="J2" s="4" t="s">
        <v>10</v>
      </c>
      <c r="K2" s="4" t="s">
        <v>11</v>
      </c>
      <c r="L2" s="4" t="s">
        <v>12</v>
      </c>
      <c r="M2" s="4" t="s">
        <v>13</v>
      </c>
      <c r="N2" s="23" t="s">
        <v>18</v>
      </c>
      <c r="O2" s="23" t="s">
        <v>19</v>
      </c>
      <c r="P2" s="49" t="s">
        <v>32</v>
      </c>
      <c r="Q2" s="49" t="s">
        <v>33</v>
      </c>
      <c r="S2" t="s">
        <v>0</v>
      </c>
      <c r="T2" t="s">
        <v>14</v>
      </c>
      <c r="X2" s="41" t="s">
        <v>1</v>
      </c>
      <c r="Y2" s="17" t="s">
        <v>19</v>
      </c>
    </row>
    <row r="3" spans="1:26" ht="16" x14ac:dyDescent="0.2">
      <c r="A3" s="5">
        <v>1928</v>
      </c>
      <c r="B3" s="14">
        <f>T17/100</f>
        <v>-1.15607E-2</v>
      </c>
      <c r="C3" s="14">
        <f>B3-U17/100</f>
        <v>-3.8510589999999997E-2</v>
      </c>
      <c r="D3" s="6">
        <v>0.43811155152887893</v>
      </c>
      <c r="E3" s="6">
        <v>3.0800000000000001E-2</v>
      </c>
      <c r="F3" s="6">
        <v>8.354708589799302E-3</v>
      </c>
      <c r="G3" s="6">
        <v>3.2195514702324381E-2</v>
      </c>
      <c r="H3" s="24"/>
      <c r="I3" s="16">
        <f>Y4/Y3-1</f>
        <v>1.491053677932408E-2</v>
      </c>
      <c r="J3" s="40">
        <f>D3-$B3</f>
        <v>0.44967225152887891</v>
      </c>
      <c r="K3" s="40">
        <f t="shared" ref="K3:O18" si="0">E3-$B3</f>
        <v>4.2360700000000001E-2</v>
      </c>
      <c r="L3" s="40">
        <f t="shared" si="0"/>
        <v>1.9915408589799302E-2</v>
      </c>
      <c r="M3" s="40">
        <f t="shared" si="0"/>
        <v>4.3756214702324381E-2</v>
      </c>
      <c r="N3" s="40"/>
      <c r="O3" s="40">
        <f t="shared" si="0"/>
        <v>2.647123677932408E-2</v>
      </c>
      <c r="P3" s="40">
        <v>0.23990000000000003</v>
      </c>
      <c r="Q3" s="40">
        <v>-0.22850000000000001</v>
      </c>
      <c r="S3" s="1">
        <v>5115</v>
      </c>
      <c r="T3" s="2">
        <v>1</v>
      </c>
      <c r="X3" s="42">
        <v>1927</v>
      </c>
      <c r="Y3" s="18">
        <v>5.8379122759411635</v>
      </c>
    </row>
    <row r="4" spans="1:26" ht="16" x14ac:dyDescent="0.2">
      <c r="A4" s="7">
        <v>1929</v>
      </c>
      <c r="B4" s="14">
        <f t="shared" ref="B4:B67" si="1">T18/100</f>
        <v>5.8479999999999999E-3</v>
      </c>
      <c r="C4" s="14">
        <f t="shared" ref="C4:C67" si="2">B4-U18/100</f>
        <v>4.9213999999999855E-4</v>
      </c>
      <c r="D4" s="8">
        <v>-8.2979466119096595E-2</v>
      </c>
      <c r="E4" s="8">
        <v>3.1600000000000003E-2</v>
      </c>
      <c r="F4" s="8">
        <v>4.2038041563204259E-2</v>
      </c>
      <c r="G4" s="8">
        <v>3.0178562399040432E-2</v>
      </c>
      <c r="H4" s="24"/>
      <c r="I4" s="16">
        <f t="shared" ref="I4:I67" si="3">Y5/Y4-1</f>
        <v>-2.0568070519098924E-2</v>
      </c>
      <c r="J4" s="40">
        <f t="shared" ref="J4:J67" si="4">D4-$B4</f>
        <v>-8.8827466119096601E-2</v>
      </c>
      <c r="K4" s="40">
        <f t="shared" si="0"/>
        <v>2.5752000000000004E-2</v>
      </c>
      <c r="L4" s="40">
        <f t="shared" si="0"/>
        <v>3.619004156320426E-2</v>
      </c>
      <c r="M4" s="40">
        <f t="shared" si="0"/>
        <v>2.4330562399040433E-2</v>
      </c>
      <c r="N4" s="40"/>
      <c r="O4" s="40">
        <f t="shared" si="0"/>
        <v>-2.6416070519098923E-2</v>
      </c>
      <c r="P4" s="40">
        <v>-0.37439999999999996</v>
      </c>
      <c r="Q4" s="40">
        <v>2.5000000000000001E-3</v>
      </c>
      <c r="S4" s="1">
        <v>5480</v>
      </c>
      <c r="T4" s="2">
        <v>1.9802</v>
      </c>
      <c r="X4" s="42">
        <v>1928</v>
      </c>
      <c r="Y4" s="18">
        <v>5.9249586816460518</v>
      </c>
    </row>
    <row r="5" spans="1:26" ht="16" x14ac:dyDescent="0.2">
      <c r="A5" s="5">
        <v>1930</v>
      </c>
      <c r="B5" s="14">
        <f t="shared" si="1"/>
        <v>-6.3953499999999996E-2</v>
      </c>
      <c r="C5" s="14">
        <f t="shared" si="2"/>
        <v>-5.5348709999999995E-2</v>
      </c>
      <c r="D5" s="6">
        <v>-0.25123636363636365</v>
      </c>
      <c r="E5" s="6">
        <v>4.5499999999999999E-2</v>
      </c>
      <c r="F5" s="6">
        <v>4.5409314348970366E-2</v>
      </c>
      <c r="G5" s="6">
        <v>5.3978094648238287E-3</v>
      </c>
      <c r="H5" s="24"/>
      <c r="I5" s="16">
        <f t="shared" si="3"/>
        <v>-4.2999999999999927E-2</v>
      </c>
      <c r="J5" s="40">
        <f t="shared" si="4"/>
        <v>-0.18728286363636365</v>
      </c>
      <c r="K5" s="40">
        <f t="shared" si="0"/>
        <v>0.1094535</v>
      </c>
      <c r="L5" s="40">
        <f t="shared" si="0"/>
        <v>0.10936281434897036</v>
      </c>
      <c r="M5" s="40">
        <f t="shared" si="0"/>
        <v>6.9351309464823818E-2</v>
      </c>
      <c r="N5" s="40"/>
      <c r="O5" s="40">
        <f t="shared" si="0"/>
        <v>2.0953500000000069E-2</v>
      </c>
      <c r="P5" s="40">
        <v>-0.26200000000000001</v>
      </c>
      <c r="Q5" s="40">
        <v>-0.27200000000000002</v>
      </c>
      <c r="S5" s="1">
        <v>5845</v>
      </c>
      <c r="T5" s="2">
        <v>12.621359999999999</v>
      </c>
      <c r="X5" s="42">
        <v>1929</v>
      </c>
      <c r="Y5" s="18">
        <v>5.8030937136592087</v>
      </c>
    </row>
    <row r="6" spans="1:26" ht="16" x14ac:dyDescent="0.2">
      <c r="A6" s="7">
        <v>1931</v>
      </c>
      <c r="B6" s="14">
        <f t="shared" si="1"/>
        <v>-9.3167700000000006E-2</v>
      </c>
      <c r="C6" s="14">
        <f t="shared" si="2"/>
        <v>-7.5522060000000002E-2</v>
      </c>
      <c r="D6" s="8">
        <v>-0.43837548891786188</v>
      </c>
      <c r="E6" s="8">
        <v>2.3099999999999999E-2</v>
      </c>
      <c r="F6" s="8">
        <v>-2.5588559619422531E-2</v>
      </c>
      <c r="G6" s="8">
        <v>-0.15680775082667592</v>
      </c>
      <c r="H6" s="24"/>
      <c r="I6" s="16">
        <f t="shared" si="3"/>
        <v>-8.1504702194357348E-2</v>
      </c>
      <c r="J6" s="40">
        <f t="shared" si="4"/>
        <v>-0.34520778891786186</v>
      </c>
      <c r="K6" s="40">
        <f t="shared" si="0"/>
        <v>0.1162677</v>
      </c>
      <c r="L6" s="40">
        <f t="shared" si="0"/>
        <v>6.7579140380577468E-2</v>
      </c>
      <c r="M6" s="40">
        <f t="shared" si="0"/>
        <v>-6.3640050826675912E-2</v>
      </c>
      <c r="N6" s="40"/>
      <c r="O6" s="40">
        <f t="shared" si="0"/>
        <v>1.1662997805642658E-2</v>
      </c>
      <c r="P6" s="40">
        <v>-1.6099999999999993E-2</v>
      </c>
      <c r="Q6" s="40">
        <v>-0.18089999999999995</v>
      </c>
      <c r="S6" s="1">
        <v>6211</v>
      </c>
      <c r="T6" s="2">
        <v>18.103449999999999</v>
      </c>
      <c r="X6" s="42">
        <v>1930</v>
      </c>
      <c r="Y6" s="18">
        <v>5.5535606839718632</v>
      </c>
    </row>
    <row r="7" spans="1:26" ht="16" x14ac:dyDescent="0.2">
      <c r="A7" s="5">
        <v>1932</v>
      </c>
      <c r="B7" s="14">
        <f t="shared" si="1"/>
        <v>-0.1027397</v>
      </c>
      <c r="C7" s="14">
        <f t="shared" si="2"/>
        <v>-8.6602029999999997E-2</v>
      </c>
      <c r="D7" s="6">
        <v>-8.642364532019696E-2</v>
      </c>
      <c r="E7" s="6">
        <v>1.0699999999999999E-2</v>
      </c>
      <c r="F7" s="6">
        <v>8.7903069904773257E-2</v>
      </c>
      <c r="G7" s="6">
        <v>0.23589601675740196</v>
      </c>
      <c r="H7" s="24"/>
      <c r="I7" s="16">
        <f t="shared" si="3"/>
        <v>-0.10466439135381123</v>
      </c>
      <c r="J7" s="40">
        <f t="shared" si="4"/>
        <v>1.6316054679803044E-2</v>
      </c>
      <c r="K7" s="40">
        <f t="shared" si="0"/>
        <v>0.1134397</v>
      </c>
      <c r="L7" s="40">
        <f t="shared" si="0"/>
        <v>0.19064276990477325</v>
      </c>
      <c r="M7" s="40">
        <f t="shared" si="0"/>
        <v>0.33863571675740195</v>
      </c>
      <c r="N7" s="40"/>
      <c r="O7" s="40">
        <f t="shared" si="0"/>
        <v>-1.9246913538112226E-3</v>
      </c>
      <c r="P7" s="40">
        <v>0.38489999999999996</v>
      </c>
      <c r="Q7" s="40">
        <v>0.17780000000000001</v>
      </c>
      <c r="S7" s="1">
        <v>6576</v>
      </c>
      <c r="T7" s="2">
        <v>20.43796</v>
      </c>
      <c r="X7" s="42">
        <v>1931</v>
      </c>
      <c r="Y7" s="18">
        <v>5.1009193743064447</v>
      </c>
    </row>
    <row r="8" spans="1:26" ht="16" x14ac:dyDescent="0.2">
      <c r="A8" s="7">
        <v>1933</v>
      </c>
      <c r="B8" s="14">
        <f t="shared" si="1"/>
        <v>7.6336000000000008E-3</v>
      </c>
      <c r="C8" s="14">
        <f t="shared" si="2"/>
        <v>3.17331E-2</v>
      </c>
      <c r="D8" s="8">
        <v>0.49982225433526023</v>
      </c>
      <c r="E8" s="8">
        <v>9.5999999999999992E-3</v>
      </c>
      <c r="F8" s="8">
        <v>1.8552720891857361E-2</v>
      </c>
      <c r="G8" s="8">
        <v>0.1296689369754826</v>
      </c>
      <c r="H8" s="24"/>
      <c r="I8" s="16">
        <f t="shared" si="3"/>
        <v>-3.811944091486652E-2</v>
      </c>
      <c r="J8" s="40">
        <f t="shared" si="4"/>
        <v>0.49218865433526021</v>
      </c>
      <c r="K8" s="40">
        <f t="shared" si="0"/>
        <v>1.9663999999999984E-3</v>
      </c>
      <c r="L8" s="40">
        <f t="shared" si="0"/>
        <v>1.091912089185736E-2</v>
      </c>
      <c r="M8" s="40">
        <f t="shared" si="0"/>
        <v>0.12203533697548259</v>
      </c>
      <c r="N8" s="40"/>
      <c r="O8" s="40">
        <f t="shared" si="0"/>
        <v>-4.5753040914866525E-2</v>
      </c>
      <c r="P8" s="40">
        <v>1.0192000000000001</v>
      </c>
      <c r="Q8" s="40">
        <v>1.0610999999999999</v>
      </c>
      <c r="S8" s="1">
        <v>6941</v>
      </c>
      <c r="T8" s="2">
        <v>14.545450000000001</v>
      </c>
      <c r="X8" s="42">
        <v>1932</v>
      </c>
      <c r="Y8" s="18">
        <v>4.5670347526497972</v>
      </c>
    </row>
    <row r="9" spans="1:26" ht="16" x14ac:dyDescent="0.2">
      <c r="A9" s="5">
        <v>1934</v>
      </c>
      <c r="B9" s="14">
        <f t="shared" si="1"/>
        <v>1.51515E-2</v>
      </c>
      <c r="C9" s="14">
        <f t="shared" si="2"/>
        <v>4.0854500000000002E-2</v>
      </c>
      <c r="D9" s="6">
        <v>-1.1885656970912803E-2</v>
      </c>
      <c r="E9" s="6">
        <v>2.7833333333333334E-3</v>
      </c>
      <c r="F9" s="6">
        <v>7.9634426179656104E-2</v>
      </c>
      <c r="G9" s="6">
        <v>0.18816429268482648</v>
      </c>
      <c r="H9" s="24"/>
      <c r="I9" s="16">
        <f t="shared" si="3"/>
        <v>2.9062087186261465E-2</v>
      </c>
      <c r="J9" s="40">
        <f t="shared" si="4"/>
        <v>-2.7037156970912801E-2</v>
      </c>
      <c r="K9" s="40">
        <f t="shared" si="0"/>
        <v>-1.2368166666666666E-2</v>
      </c>
      <c r="L9" s="40">
        <f t="shared" si="0"/>
        <v>6.4482926179656105E-2</v>
      </c>
      <c r="M9" s="40">
        <f t="shared" si="0"/>
        <v>0.17301279268482647</v>
      </c>
      <c r="N9" s="40"/>
      <c r="O9" s="40">
        <f t="shared" si="0"/>
        <v>1.3910587186261465E-2</v>
      </c>
      <c r="P9" s="40">
        <v>0.19310000000000002</v>
      </c>
      <c r="Q9" s="40">
        <v>-0.25920000000000004</v>
      </c>
      <c r="S9" s="1">
        <v>7306</v>
      </c>
      <c r="T9" s="2">
        <v>2.6455000000000002</v>
      </c>
      <c r="X9" s="42">
        <v>1933</v>
      </c>
      <c r="Y9" s="18">
        <v>4.3929419412400215</v>
      </c>
    </row>
    <row r="10" spans="1:26" ht="16" x14ac:dyDescent="0.2">
      <c r="A10" s="7">
        <v>1935</v>
      </c>
      <c r="B10" s="14">
        <f t="shared" si="1"/>
        <v>2.9850699999999997E-2</v>
      </c>
      <c r="C10" s="14">
        <f t="shared" si="2"/>
        <v>5.4038550000000005E-2</v>
      </c>
      <c r="D10" s="8">
        <v>0.46740421052631581</v>
      </c>
      <c r="E10" s="8">
        <v>1.6750000000000001E-3</v>
      </c>
      <c r="F10" s="8">
        <v>4.4720477296566127E-2</v>
      </c>
      <c r="G10" s="8">
        <v>0.1330773186567917</v>
      </c>
      <c r="H10" s="24"/>
      <c r="I10" s="16">
        <f t="shared" si="3"/>
        <v>9.7658337262297445E-2</v>
      </c>
      <c r="J10" s="40">
        <f t="shared" si="4"/>
        <v>0.4375535105263158</v>
      </c>
      <c r="K10" s="40">
        <f t="shared" si="0"/>
        <v>-2.8175699999999998E-2</v>
      </c>
      <c r="L10" s="40">
        <f t="shared" si="0"/>
        <v>1.486977729656613E-2</v>
      </c>
      <c r="M10" s="40">
        <f t="shared" si="0"/>
        <v>0.10322661865679171</v>
      </c>
      <c r="N10" s="40"/>
      <c r="O10" s="40">
        <f t="shared" si="0"/>
        <v>6.7807637262297452E-2</v>
      </c>
      <c r="P10" s="40">
        <v>0.13839999999999997</v>
      </c>
      <c r="Q10" s="40">
        <v>-1.6899999999999978E-2</v>
      </c>
      <c r="S10" s="1">
        <v>7672</v>
      </c>
      <c r="T10" s="2">
        <v>-10.82474</v>
      </c>
      <c r="X10" s="42">
        <v>1934</v>
      </c>
      <c r="Y10" s="18">
        <v>4.5206100029405238</v>
      </c>
    </row>
    <row r="11" spans="1:26" ht="16" x14ac:dyDescent="0.2">
      <c r="A11" s="5">
        <v>1936</v>
      </c>
      <c r="B11" s="14">
        <f t="shared" si="1"/>
        <v>1.4492799999999998E-2</v>
      </c>
      <c r="C11" s="14">
        <f t="shared" si="2"/>
        <v>3.9163789999999997E-2</v>
      </c>
      <c r="D11" s="6">
        <v>0.31943410275502609</v>
      </c>
      <c r="E11" s="6">
        <v>1.725E-3</v>
      </c>
      <c r="F11" s="6">
        <v>5.0178754045450601E-2</v>
      </c>
      <c r="G11" s="6">
        <v>0.11383815871922703</v>
      </c>
      <c r="H11" s="24"/>
      <c r="I11" s="16">
        <f t="shared" si="3"/>
        <v>3.2186014546704111E-2</v>
      </c>
      <c r="J11" s="40">
        <f t="shared" si="4"/>
        <v>0.30494130275502612</v>
      </c>
      <c r="K11" s="40">
        <f t="shared" si="0"/>
        <v>-1.2767799999999999E-2</v>
      </c>
      <c r="L11" s="40">
        <f t="shared" si="0"/>
        <v>3.5685954045450601E-2</v>
      </c>
      <c r="M11" s="40">
        <f t="shared" si="0"/>
        <v>9.9345358719227034E-2</v>
      </c>
      <c r="N11" s="40"/>
      <c r="O11" s="40">
        <f t="shared" si="0"/>
        <v>1.7693214546704111E-2</v>
      </c>
      <c r="P11" s="40">
        <v>0.60830000000000006</v>
      </c>
      <c r="Q11" s="40">
        <v>0.25690000000000002</v>
      </c>
      <c r="S11" s="1">
        <v>8037</v>
      </c>
      <c r="T11" s="2">
        <v>-2.3121399999999999</v>
      </c>
      <c r="X11" s="42">
        <v>1935</v>
      </c>
      <c r="Y11" s="18">
        <v>4.9620852592390055</v>
      </c>
    </row>
    <row r="12" spans="1:26" ht="16" x14ac:dyDescent="0.2">
      <c r="A12" s="7">
        <v>1937</v>
      </c>
      <c r="B12" s="14">
        <f t="shared" si="1"/>
        <v>2.8571399999999997E-2</v>
      </c>
      <c r="C12" s="14">
        <f t="shared" si="2"/>
        <v>5.0675789999999998E-2</v>
      </c>
      <c r="D12" s="8">
        <v>-0.35336728754365537</v>
      </c>
      <c r="E12" s="8">
        <v>2.7583333333333331E-3</v>
      </c>
      <c r="F12" s="8">
        <v>1.379146059646038E-2</v>
      </c>
      <c r="G12" s="8">
        <v>-4.4161916839982614E-2</v>
      </c>
      <c r="H12" s="24"/>
      <c r="I12" s="16">
        <f t="shared" si="3"/>
        <v>2.5633912223270494E-2</v>
      </c>
      <c r="J12" s="40">
        <f t="shared" si="4"/>
        <v>-0.38193868754365534</v>
      </c>
      <c r="K12" s="40">
        <f t="shared" si="0"/>
        <v>-2.5813066666666662E-2</v>
      </c>
      <c r="L12" s="40">
        <f t="shared" si="0"/>
        <v>-1.4779939403539617E-2</v>
      </c>
      <c r="M12" s="40">
        <f t="shared" si="0"/>
        <v>-7.2733316839982604E-2</v>
      </c>
      <c r="N12" s="40"/>
      <c r="O12" s="40">
        <f t="shared" si="0"/>
        <v>-2.9374877767295027E-3</v>
      </c>
      <c r="P12" s="40">
        <v>-0.21929999999999999</v>
      </c>
      <c r="Q12" s="40">
        <v>-0.24730000000000005</v>
      </c>
      <c r="S12" s="1">
        <v>8402</v>
      </c>
      <c r="T12" s="2">
        <v>2.36686</v>
      </c>
      <c r="X12" s="42">
        <v>1936</v>
      </c>
      <c r="Y12" s="18">
        <v>5.1217950075748586</v>
      </c>
    </row>
    <row r="13" spans="1:26" ht="16" x14ac:dyDescent="0.2">
      <c r="A13" s="5">
        <v>1938</v>
      </c>
      <c r="B13" s="14">
        <f t="shared" si="1"/>
        <v>-2.7777799999999998E-2</v>
      </c>
      <c r="C13" s="14">
        <f t="shared" si="2"/>
        <v>-1.0790439999999995E-2</v>
      </c>
      <c r="D13" s="6">
        <v>0.29282654028436017</v>
      </c>
      <c r="E13" s="6">
        <v>6.4999999999999997E-4</v>
      </c>
      <c r="F13" s="6">
        <v>4.2132485322046068E-2</v>
      </c>
      <c r="G13" s="6">
        <v>9.2358817136874202E-2</v>
      </c>
      <c r="H13" s="24"/>
      <c r="I13" s="16">
        <f t="shared" si="3"/>
        <v>-8.7368136326751999E-3</v>
      </c>
      <c r="J13" s="40">
        <f t="shared" si="4"/>
        <v>0.32060434028436019</v>
      </c>
      <c r="K13" s="40">
        <f t="shared" si="0"/>
        <v>2.84278E-2</v>
      </c>
      <c r="L13" s="40">
        <f t="shared" si="0"/>
        <v>6.9910285322046073E-2</v>
      </c>
      <c r="M13" s="40">
        <f t="shared" si="0"/>
        <v>0.12013661713687421</v>
      </c>
      <c r="N13" s="40"/>
      <c r="O13" s="40">
        <f t="shared" si="0"/>
        <v>1.9040986367324798E-2</v>
      </c>
      <c r="P13" s="40">
        <v>-0.2412</v>
      </c>
      <c r="Q13" s="40">
        <v>-6.6299999999999984E-2</v>
      </c>
      <c r="S13" s="1">
        <v>8767</v>
      </c>
      <c r="T13" s="2">
        <v>0</v>
      </c>
      <c r="X13" s="42">
        <v>1937</v>
      </c>
      <c r="Y13" s="18">
        <v>5.253086651224617</v>
      </c>
    </row>
    <row r="14" spans="1:26" ht="16" x14ac:dyDescent="0.2">
      <c r="A14" s="7">
        <v>1939</v>
      </c>
      <c r="B14" s="14">
        <f t="shared" si="1"/>
        <v>0</v>
      </c>
      <c r="C14" s="14">
        <f t="shared" si="2"/>
        <v>1.8609070000000002E-2</v>
      </c>
      <c r="D14" s="8">
        <v>-1.0975646879756443E-2</v>
      </c>
      <c r="E14" s="8">
        <v>4.5833333333333332E-4</v>
      </c>
      <c r="F14" s="8">
        <v>4.4122613942060671E-2</v>
      </c>
      <c r="G14" s="8">
        <v>7.9831377653461405E-2</v>
      </c>
      <c r="H14" s="24"/>
      <c r="I14" s="16">
        <f t="shared" si="3"/>
        <v>-1.3016072256937905E-2</v>
      </c>
      <c r="J14" s="40">
        <f t="shared" si="4"/>
        <v>-1.0975646879756443E-2</v>
      </c>
      <c r="K14" s="40">
        <f t="shared" si="0"/>
        <v>4.5833333333333332E-4</v>
      </c>
      <c r="L14" s="40">
        <f t="shared" si="0"/>
        <v>4.4122613942060671E-2</v>
      </c>
      <c r="M14" s="40">
        <f t="shared" si="0"/>
        <v>7.9831377653461405E-2</v>
      </c>
      <c r="N14" s="40"/>
      <c r="O14" s="40">
        <f t="shared" si="0"/>
        <v>-1.3016072256937905E-2</v>
      </c>
      <c r="P14" s="40">
        <v>-9.6699999999999994E-2</v>
      </c>
      <c r="Q14" s="40">
        <v>-0.27600000000000002</v>
      </c>
      <c r="S14" s="1">
        <v>9133</v>
      </c>
      <c r="T14" s="2">
        <v>3.46821</v>
      </c>
      <c r="X14" s="42">
        <v>1938</v>
      </c>
      <c r="Y14" s="18">
        <v>5.2071914121565737</v>
      </c>
    </row>
    <row r="15" spans="1:26" ht="16" x14ac:dyDescent="0.2">
      <c r="A15" s="5">
        <v>1940</v>
      </c>
      <c r="B15" s="14">
        <f t="shared" si="1"/>
        <v>7.1428999999999998E-3</v>
      </c>
      <c r="C15" s="14">
        <f t="shared" si="2"/>
        <v>2.6336769999999999E-2</v>
      </c>
      <c r="D15" s="6">
        <v>-0.10672873194221515</v>
      </c>
      <c r="E15" s="6">
        <v>3.5833333333333333E-4</v>
      </c>
      <c r="F15" s="6">
        <v>5.4024815962845509E-2</v>
      </c>
      <c r="G15" s="6">
        <v>8.6481371775829569E-2</v>
      </c>
      <c r="H15" s="24"/>
      <c r="I15" s="16">
        <f t="shared" si="3"/>
        <v>3.306607685927565E-2</v>
      </c>
      <c r="J15" s="40">
        <f t="shared" si="4"/>
        <v>-0.11387163194221514</v>
      </c>
      <c r="K15" s="40">
        <f t="shared" si="0"/>
        <v>-6.7845666666666669E-3</v>
      </c>
      <c r="L15" s="40">
        <f t="shared" si="0"/>
        <v>4.6881915962845508E-2</v>
      </c>
      <c r="M15" s="40">
        <f t="shared" si="0"/>
        <v>7.9338471775829575E-2</v>
      </c>
      <c r="N15" s="40"/>
      <c r="O15" s="40">
        <f t="shared" si="0"/>
        <v>2.592317685927565E-2</v>
      </c>
      <c r="P15" s="40">
        <v>-0.25049999999999994</v>
      </c>
      <c r="Q15" s="40">
        <v>-0.16930000000000001</v>
      </c>
      <c r="S15" s="1">
        <v>9498</v>
      </c>
      <c r="T15" s="2">
        <v>-1.1173200000000001</v>
      </c>
      <c r="X15" s="42">
        <v>1939</v>
      </c>
      <c r="Y15" s="18">
        <v>5.1394142324802372</v>
      </c>
    </row>
    <row r="16" spans="1:26" ht="16" x14ac:dyDescent="0.2">
      <c r="A16" s="7">
        <v>1941</v>
      </c>
      <c r="B16" s="14">
        <f t="shared" si="1"/>
        <v>9.9290800000000012E-2</v>
      </c>
      <c r="C16" s="14">
        <f t="shared" si="2"/>
        <v>0.11137503000000001</v>
      </c>
      <c r="D16" s="8">
        <v>-0.12771455576559551</v>
      </c>
      <c r="E16" s="8">
        <v>1.2916666666666669E-3</v>
      </c>
      <c r="F16" s="8">
        <v>-2.0221975848580105E-2</v>
      </c>
      <c r="G16" s="8">
        <v>5.0071728572759232E-2</v>
      </c>
      <c r="H16" s="24"/>
      <c r="I16" s="16">
        <f t="shared" si="3"/>
        <v>-8.384627736444894E-2</v>
      </c>
      <c r="J16" s="40">
        <f t="shared" si="4"/>
        <v>-0.22700535576559552</v>
      </c>
      <c r="K16" s="40">
        <f t="shared" si="0"/>
        <v>-9.7999133333333349E-2</v>
      </c>
      <c r="L16" s="40">
        <f t="shared" si="0"/>
        <v>-0.11951277584858011</v>
      </c>
      <c r="M16" s="40">
        <f t="shared" si="0"/>
        <v>-4.9219071427240781E-2</v>
      </c>
      <c r="N16" s="40"/>
      <c r="O16" s="40">
        <f t="shared" si="0"/>
        <v>-0.18313707736444895</v>
      </c>
      <c r="P16" s="40">
        <v>5.16E-2</v>
      </c>
      <c r="Q16" s="40">
        <v>0.13300000000000001</v>
      </c>
      <c r="S16" s="1">
        <v>9863</v>
      </c>
      <c r="T16" s="2">
        <v>-2.25989</v>
      </c>
      <c r="X16" s="42">
        <v>1940</v>
      </c>
      <c r="Y16" s="18">
        <v>5.3093544985030841</v>
      </c>
    </row>
    <row r="17" spans="1:25" ht="16" x14ac:dyDescent="0.2">
      <c r="A17" s="5">
        <v>1942</v>
      </c>
      <c r="B17" s="14">
        <f t="shared" si="1"/>
        <v>9.0322600000000003E-2</v>
      </c>
      <c r="C17" s="14">
        <f t="shared" si="2"/>
        <v>8.3160979999999995E-2</v>
      </c>
      <c r="D17" s="6">
        <v>0.19173762945914843</v>
      </c>
      <c r="E17" s="6">
        <v>3.4250000000000001E-3</v>
      </c>
      <c r="F17" s="6">
        <v>2.2948682374484164E-2</v>
      </c>
      <c r="G17" s="6">
        <v>5.1799010426587015E-2</v>
      </c>
      <c r="H17" s="24"/>
      <c r="I17" s="16">
        <f t="shared" si="3"/>
        <v>3.3330412175386348E-2</v>
      </c>
      <c r="J17" s="40">
        <f t="shared" si="4"/>
        <v>0.10141502945914843</v>
      </c>
      <c r="K17" s="40">
        <f t="shared" si="0"/>
        <v>-8.6897600000000005E-2</v>
      </c>
      <c r="L17" s="40">
        <f t="shared" si="0"/>
        <v>-6.7373917625515839E-2</v>
      </c>
      <c r="M17" s="40">
        <f t="shared" si="0"/>
        <v>-3.8523589573412988E-2</v>
      </c>
      <c r="N17" s="40"/>
      <c r="O17" s="40">
        <f t="shared" si="0"/>
        <v>-5.6992187824613655E-2</v>
      </c>
      <c r="P17" s="40">
        <v>0.48670000000000002</v>
      </c>
      <c r="Q17" s="40">
        <v>0.37109999999999999</v>
      </c>
      <c r="S17" s="1">
        <v>10228</v>
      </c>
      <c r="T17" s="2">
        <v>-1.1560699999999999</v>
      </c>
      <c r="U17" s="2">
        <f>AVERAGE(T7:T16)</f>
        <v>2.6949890000000001</v>
      </c>
      <c r="X17" s="42">
        <v>1941</v>
      </c>
      <c r="Y17" s="18">
        <v>4.8641848885954095</v>
      </c>
    </row>
    <row r="18" spans="1:25" ht="16" x14ac:dyDescent="0.2">
      <c r="A18" s="7">
        <v>1943</v>
      </c>
      <c r="B18" s="14">
        <f t="shared" si="1"/>
        <v>2.9585799999999999E-2</v>
      </c>
      <c r="C18" s="14">
        <f t="shared" si="2"/>
        <v>3.1179499999999978E-3</v>
      </c>
      <c r="D18" s="8">
        <v>0.25061310133060394</v>
      </c>
      <c r="E18" s="8">
        <v>3.8E-3</v>
      </c>
      <c r="F18" s="8">
        <v>2.4899999999999999E-2</v>
      </c>
      <c r="G18" s="8">
        <v>8.044670060105924E-2</v>
      </c>
      <c r="H18" s="24"/>
      <c r="I18" s="16">
        <f t="shared" si="3"/>
        <v>0.11446259964945993</v>
      </c>
      <c r="J18" s="40">
        <f t="shared" si="4"/>
        <v>0.22102730133060394</v>
      </c>
      <c r="K18" s="40">
        <f t="shared" si="0"/>
        <v>-2.5785799999999998E-2</v>
      </c>
      <c r="L18" s="40">
        <f t="shared" si="0"/>
        <v>-4.6858000000000004E-3</v>
      </c>
      <c r="M18" s="40">
        <f t="shared" si="0"/>
        <v>5.0860900601059245E-2</v>
      </c>
      <c r="N18" s="40"/>
      <c r="O18" s="40">
        <f t="shared" si="0"/>
        <v>8.4876799649459933E-2</v>
      </c>
      <c r="P18" s="40">
        <v>1.1854999999999998</v>
      </c>
      <c r="Q18" s="40">
        <v>0.47350000000000003</v>
      </c>
      <c r="S18" s="1">
        <v>10594</v>
      </c>
      <c r="T18" s="2">
        <v>0.58479999999999999</v>
      </c>
      <c r="U18" s="2">
        <f t="shared" ref="U18:U81" si="5">AVERAGE(T8:T17)</f>
        <v>0.53558600000000012</v>
      </c>
      <c r="X18" s="42">
        <v>1942</v>
      </c>
      <c r="Y18" s="18">
        <v>5.0263101758295807</v>
      </c>
    </row>
    <row r="19" spans="1:25" ht="16" x14ac:dyDescent="0.2">
      <c r="A19" s="5">
        <v>1944</v>
      </c>
      <c r="B19" s="14">
        <f t="shared" si="1"/>
        <v>2.2988499999999999E-2</v>
      </c>
      <c r="C19" s="14">
        <f t="shared" si="2"/>
        <v>-5.6745700000000003E-3</v>
      </c>
      <c r="D19" s="6">
        <v>0.19030676949443009</v>
      </c>
      <c r="E19" s="6">
        <v>3.8E-3</v>
      </c>
      <c r="F19" s="6">
        <v>2.5776111579070303E-2</v>
      </c>
      <c r="G19" s="6">
        <v>6.5658635882561697E-2</v>
      </c>
      <c r="H19" s="24"/>
      <c r="I19" s="16">
        <f t="shared" si="3"/>
        <v>0.16584227481419478</v>
      </c>
      <c r="J19" s="40">
        <f t="shared" si="4"/>
        <v>0.1673182694944301</v>
      </c>
      <c r="K19" s="40">
        <f t="shared" ref="K19:K82" si="6">E19-$B19</f>
        <v>-1.9188499999999997E-2</v>
      </c>
      <c r="L19" s="40">
        <f t="shared" ref="L19:L82" si="7">F19-$B19</f>
        <v>2.7876115790703045E-3</v>
      </c>
      <c r="M19" s="40">
        <f t="shared" ref="M19:M82" si="8">G19-$B19</f>
        <v>4.2670135882561702E-2</v>
      </c>
      <c r="N19" s="40"/>
      <c r="O19" s="40">
        <f t="shared" ref="O19:O82" si="9">I19-$B19</f>
        <v>0.14285377481419478</v>
      </c>
      <c r="P19" s="40">
        <v>0.53720000000000001</v>
      </c>
      <c r="Q19" s="40">
        <v>0.53189999999999993</v>
      </c>
      <c r="S19" s="1">
        <v>10959</v>
      </c>
      <c r="T19" s="2">
        <v>-6.3953499999999996</v>
      </c>
      <c r="U19" s="2">
        <f t="shared" si="5"/>
        <v>-0.8604790000000001</v>
      </c>
      <c r="X19" s="42">
        <v>1943</v>
      </c>
      <c r="Y19" s="18">
        <v>5.6016347051995687</v>
      </c>
    </row>
    <row r="20" spans="1:25" ht="16" x14ac:dyDescent="0.2">
      <c r="A20" s="7">
        <v>1945</v>
      </c>
      <c r="B20" s="14">
        <f t="shared" si="1"/>
        <v>2.24719E-2</v>
      </c>
      <c r="C20" s="14">
        <f t="shared" si="2"/>
        <v>-6.9748700000000011E-3</v>
      </c>
      <c r="D20" s="8">
        <v>0.35821084337349401</v>
      </c>
      <c r="E20" s="8">
        <v>3.8E-3</v>
      </c>
      <c r="F20" s="8">
        <v>3.8044173419237229E-2</v>
      </c>
      <c r="G20" s="8">
        <v>6.799865477817886E-2</v>
      </c>
      <c r="H20" s="24"/>
      <c r="I20" s="16">
        <f t="shared" si="3"/>
        <v>0.11777376471356127</v>
      </c>
      <c r="J20" s="40">
        <f t="shared" si="4"/>
        <v>0.33573894337349403</v>
      </c>
      <c r="K20" s="40">
        <f t="shared" si="6"/>
        <v>-1.8671899999999998E-2</v>
      </c>
      <c r="L20" s="40">
        <f t="shared" si="7"/>
        <v>1.5572273419237229E-2</v>
      </c>
      <c r="M20" s="40">
        <f t="shared" si="8"/>
        <v>4.5526754778178857E-2</v>
      </c>
      <c r="N20" s="40"/>
      <c r="O20" s="40">
        <f t="shared" si="9"/>
        <v>9.5301864713561266E-2</v>
      </c>
      <c r="P20" s="40">
        <v>0.65029999999999999</v>
      </c>
      <c r="Q20" s="40">
        <v>0.35840000000000005</v>
      </c>
      <c r="S20" s="1">
        <v>11324</v>
      </c>
      <c r="T20" s="2">
        <v>-9.31677</v>
      </c>
      <c r="U20" s="2">
        <f t="shared" si="5"/>
        <v>-1.764564</v>
      </c>
      <c r="X20" s="42">
        <v>1944</v>
      </c>
      <c r="Y20" s="18">
        <v>6.5306225473880071</v>
      </c>
    </row>
    <row r="21" spans="1:25" ht="16" x14ac:dyDescent="0.2">
      <c r="A21" s="5">
        <v>1946</v>
      </c>
      <c r="B21" s="14">
        <f t="shared" si="1"/>
        <v>0.1813187</v>
      </c>
      <c r="C21" s="14">
        <f t="shared" si="2"/>
        <v>0.15260981000000001</v>
      </c>
      <c r="D21" s="6">
        <v>-8.4291474654377807E-2</v>
      </c>
      <c r="E21" s="6">
        <v>3.8E-3</v>
      </c>
      <c r="F21" s="6">
        <v>3.1283745375695685E-2</v>
      </c>
      <c r="G21" s="6">
        <v>2.5080329773195936E-2</v>
      </c>
      <c r="H21" s="24"/>
      <c r="I21" s="16">
        <f t="shared" si="3"/>
        <v>0.24101685677580131</v>
      </c>
      <c r="J21" s="40">
        <f t="shared" si="4"/>
        <v>-0.26561017465437781</v>
      </c>
      <c r="K21" s="40">
        <f t="shared" si="6"/>
        <v>-0.1775187</v>
      </c>
      <c r="L21" s="40">
        <f t="shared" si="7"/>
        <v>-0.15003495462430433</v>
      </c>
      <c r="M21" s="40">
        <f t="shared" si="8"/>
        <v>-0.15623837022680406</v>
      </c>
      <c r="N21" s="40"/>
      <c r="O21" s="40">
        <f t="shared" si="9"/>
        <v>5.9698156775801314E-2</v>
      </c>
      <c r="P21" s="40">
        <v>-0.10189999999999999</v>
      </c>
      <c r="Q21" s="40">
        <v>-9.3300000000000022E-2</v>
      </c>
      <c r="S21" s="1">
        <v>11689</v>
      </c>
      <c r="T21" s="2">
        <v>-10.27397</v>
      </c>
      <c r="U21" s="2">
        <f t="shared" si="5"/>
        <v>-1.613767</v>
      </c>
      <c r="X21" s="42">
        <v>1945</v>
      </c>
      <c r="Y21" s="18">
        <v>7.2997585507171605</v>
      </c>
    </row>
    <row r="22" spans="1:25" ht="16" x14ac:dyDescent="0.2">
      <c r="A22" s="7">
        <v>1947</v>
      </c>
      <c r="B22" s="14">
        <f t="shared" si="1"/>
        <v>8.8372100000000009E-2</v>
      </c>
      <c r="C22" s="14">
        <f t="shared" si="2"/>
        <v>4.2980620000000011E-2</v>
      </c>
      <c r="D22" s="8">
        <v>5.1999999999999998E-2</v>
      </c>
      <c r="E22" s="8">
        <v>6.0083333333333334E-3</v>
      </c>
      <c r="F22" s="8">
        <v>9.1969680628322358E-3</v>
      </c>
      <c r="G22" s="8">
        <v>2.6212022665691934E-3</v>
      </c>
      <c r="H22" s="24"/>
      <c r="I22" s="16">
        <f t="shared" si="3"/>
        <v>0.2126388104648973</v>
      </c>
      <c r="J22" s="40">
        <f t="shared" si="4"/>
        <v>-3.6372100000000011E-2</v>
      </c>
      <c r="K22" s="40">
        <f t="shared" si="6"/>
        <v>-8.2363766666666671E-2</v>
      </c>
      <c r="L22" s="40">
        <f t="shared" si="7"/>
        <v>-7.917513193716777E-2</v>
      </c>
      <c r="M22" s="40">
        <f t="shared" si="8"/>
        <v>-8.5750897733430809E-2</v>
      </c>
      <c r="N22" s="40"/>
      <c r="O22" s="40">
        <f t="shared" si="9"/>
        <v>0.12426671046489729</v>
      </c>
      <c r="P22" s="40">
        <v>-7.6899999999999996E-2</v>
      </c>
      <c r="Q22" s="40">
        <v>2.4399999999999998E-2</v>
      </c>
      <c r="S22" s="1">
        <v>12055</v>
      </c>
      <c r="T22" s="2">
        <v>0.76336000000000004</v>
      </c>
      <c r="U22" s="2">
        <f t="shared" si="5"/>
        <v>-2.4099499999999998</v>
      </c>
      <c r="X22" s="42">
        <v>1946</v>
      </c>
      <c r="Y22" s="18">
        <v>9.0591234118332888</v>
      </c>
    </row>
    <row r="23" spans="1:25" ht="16" x14ac:dyDescent="0.2">
      <c r="A23" s="5">
        <v>1948</v>
      </c>
      <c r="B23" s="14">
        <f t="shared" si="1"/>
        <v>2.99145E-2</v>
      </c>
      <c r="C23" s="14">
        <f t="shared" si="2"/>
        <v>-2.1457050000000002E-2</v>
      </c>
      <c r="D23" s="6">
        <v>5.7045751633986834E-2</v>
      </c>
      <c r="E23" s="6">
        <v>1.0449999999999999E-2</v>
      </c>
      <c r="F23" s="6">
        <v>1.9510369413175046E-2</v>
      </c>
      <c r="G23" s="6">
        <v>3.4369595605103213E-2</v>
      </c>
      <c r="H23" s="24"/>
      <c r="I23" s="16">
        <f t="shared" si="3"/>
        <v>2.0585153855108507E-2</v>
      </c>
      <c r="J23" s="40">
        <f t="shared" si="4"/>
        <v>2.7131251633986834E-2</v>
      </c>
      <c r="K23" s="40">
        <f t="shared" si="6"/>
        <v>-1.9464500000000003E-2</v>
      </c>
      <c r="L23" s="40">
        <f t="shared" si="7"/>
        <v>-1.0404130586824954E-2</v>
      </c>
      <c r="M23" s="40">
        <f t="shared" si="8"/>
        <v>4.4550956051032133E-3</v>
      </c>
      <c r="N23" s="40"/>
      <c r="O23" s="40">
        <f t="shared" si="9"/>
        <v>-9.3293461448914934E-3</v>
      </c>
      <c r="P23" s="40">
        <v>-4.8900000000000006E-2</v>
      </c>
      <c r="Q23" s="40">
        <v>-4.5000000000000014E-3</v>
      </c>
      <c r="S23" s="1">
        <v>12420</v>
      </c>
      <c r="T23" s="2">
        <v>1.51515</v>
      </c>
      <c r="U23" s="2">
        <f t="shared" si="5"/>
        <v>-2.5703000000000005</v>
      </c>
      <c r="X23" s="42">
        <v>1947</v>
      </c>
      <c r="Y23" s="18">
        <v>10.985444637980221</v>
      </c>
    </row>
    <row r="24" spans="1:25" ht="16" x14ac:dyDescent="0.2">
      <c r="A24" s="7">
        <v>1949</v>
      </c>
      <c r="B24" s="14">
        <f t="shared" si="1"/>
        <v>-2.0746899999999999E-2</v>
      </c>
      <c r="C24" s="14">
        <f t="shared" si="2"/>
        <v>-7.7887680000000015E-2</v>
      </c>
      <c r="D24" s="8">
        <v>0.18303223684210526</v>
      </c>
      <c r="E24" s="8">
        <v>1.115E-2</v>
      </c>
      <c r="F24" s="8">
        <v>4.6634851827973139E-2</v>
      </c>
      <c r="G24" s="8">
        <v>5.3773011179658936E-2</v>
      </c>
      <c r="H24" s="24"/>
      <c r="I24" s="16">
        <f t="shared" si="3"/>
        <v>8.9348516244314169E-4</v>
      </c>
      <c r="J24" s="40">
        <f t="shared" si="4"/>
        <v>0.20377913684210525</v>
      </c>
      <c r="K24" s="40">
        <f t="shared" si="6"/>
        <v>3.1896899999999999E-2</v>
      </c>
      <c r="L24" s="40">
        <f t="shared" si="7"/>
        <v>6.7381751827973138E-2</v>
      </c>
      <c r="M24" s="40">
        <f t="shared" si="8"/>
        <v>7.4519911179658935E-2</v>
      </c>
      <c r="N24" s="40"/>
      <c r="O24" s="40">
        <f t="shared" si="9"/>
        <v>2.164038516244314E-2</v>
      </c>
      <c r="P24" s="40">
        <v>8.9099999999999999E-2</v>
      </c>
      <c r="Q24" s="40">
        <v>-7.2300000000000003E-2</v>
      </c>
      <c r="S24" s="1">
        <v>12785</v>
      </c>
      <c r="T24" s="2">
        <v>2.9850699999999999</v>
      </c>
      <c r="U24" s="2">
        <f t="shared" si="5"/>
        <v>-2.4187850000000006</v>
      </c>
      <c r="X24" s="42">
        <v>1948</v>
      </c>
      <c r="Y24" s="18">
        <v>11.211581706019819</v>
      </c>
    </row>
    <row r="25" spans="1:25" ht="16" x14ac:dyDescent="0.2">
      <c r="A25" s="5">
        <v>1950</v>
      </c>
      <c r="B25" s="14">
        <f t="shared" si="1"/>
        <v>5.9322E-2</v>
      </c>
      <c r="C25" s="14">
        <f t="shared" si="2"/>
        <v>4.2559099999999878E-3</v>
      </c>
      <c r="D25" s="6">
        <v>0.30805539011316263</v>
      </c>
      <c r="E25" s="6">
        <v>1.2033333333333333E-2</v>
      </c>
      <c r="F25" s="6">
        <v>4.2959574171096103E-3</v>
      </c>
      <c r="G25" s="6">
        <v>4.2388173056720914E-2</v>
      </c>
      <c r="H25" s="24"/>
      <c r="I25" s="16">
        <f t="shared" si="3"/>
        <v>3.6403925292814332E-2</v>
      </c>
      <c r="J25" s="40">
        <f t="shared" si="4"/>
        <v>0.24873339011316264</v>
      </c>
      <c r="K25" s="40">
        <f t="shared" si="6"/>
        <v>-4.7288666666666666E-2</v>
      </c>
      <c r="L25" s="40">
        <f t="shared" si="7"/>
        <v>-5.5026042582890386E-2</v>
      </c>
      <c r="M25" s="40">
        <f t="shared" si="8"/>
        <v>-1.6933826943279086E-2</v>
      </c>
      <c r="N25" s="40"/>
      <c r="O25" s="40">
        <f t="shared" si="9"/>
        <v>-2.2918074707185668E-2</v>
      </c>
      <c r="P25" s="40">
        <v>0.23389999999999997</v>
      </c>
      <c r="Q25" s="40">
        <v>0.39990000000000003</v>
      </c>
      <c r="S25" s="1">
        <v>13150</v>
      </c>
      <c r="T25" s="2">
        <v>1.4492799999999999</v>
      </c>
      <c r="U25" s="2">
        <f t="shared" si="5"/>
        <v>-2.4670990000000002</v>
      </c>
      <c r="X25" s="42">
        <v>1949</v>
      </c>
      <c r="Y25" s="18">
        <v>11.221599087921668</v>
      </c>
    </row>
    <row r="26" spans="1:25" ht="16" x14ac:dyDescent="0.2">
      <c r="A26" s="7">
        <v>1951</v>
      </c>
      <c r="B26" s="14">
        <f t="shared" si="1"/>
        <v>0.06</v>
      </c>
      <c r="C26" s="14">
        <f t="shared" si="2"/>
        <v>-2.8400000000000647E-4</v>
      </c>
      <c r="D26" s="8">
        <v>0.23678463044542339</v>
      </c>
      <c r="E26" s="8">
        <v>1.5175000000000001E-2</v>
      </c>
      <c r="F26" s="8">
        <v>-2.9531392208319886E-3</v>
      </c>
      <c r="G26" s="8">
        <v>-1.9098091301369691E-3</v>
      </c>
      <c r="H26" s="24"/>
      <c r="I26" s="16">
        <f t="shared" si="3"/>
        <v>6.0476481368356705E-2</v>
      </c>
      <c r="J26" s="40">
        <f t="shared" si="4"/>
        <v>0.17678463044542339</v>
      </c>
      <c r="K26" s="40">
        <f t="shared" si="6"/>
        <v>-4.4824999999999997E-2</v>
      </c>
      <c r="L26" s="40">
        <f t="shared" si="7"/>
        <v>-6.2953139220831983E-2</v>
      </c>
      <c r="M26" s="40">
        <f t="shared" si="8"/>
        <v>-6.1909809130136967E-2</v>
      </c>
      <c r="N26" s="40"/>
      <c r="O26" s="40">
        <f t="shared" si="9"/>
        <v>4.7648136835670707E-4</v>
      </c>
      <c r="P26" s="40">
        <v>-0.18379999999999999</v>
      </c>
      <c r="Q26" s="40">
        <v>-0.13200000000000001</v>
      </c>
      <c r="S26" s="1">
        <v>13516</v>
      </c>
      <c r="T26" s="2">
        <v>2.8571399999999998</v>
      </c>
      <c r="U26" s="2">
        <f t="shared" si="5"/>
        <v>-2.210439</v>
      </c>
      <c r="X26" s="42">
        <v>1950</v>
      </c>
      <c r="Y26" s="18">
        <v>11.630109342784282</v>
      </c>
    </row>
    <row r="27" spans="1:25" ht="16" x14ac:dyDescent="0.2">
      <c r="A27" s="5">
        <v>1952</v>
      </c>
      <c r="B27" s="14">
        <f t="shared" si="1"/>
        <v>7.5471999999999996E-3</v>
      </c>
      <c r="C27" s="14">
        <f t="shared" si="2"/>
        <v>-4.8807720000000013E-2</v>
      </c>
      <c r="D27" s="6">
        <v>0.18150988641144306</v>
      </c>
      <c r="E27" s="6">
        <v>1.7225000000000001E-2</v>
      </c>
      <c r="F27" s="6">
        <v>2.2679961918305656E-2</v>
      </c>
      <c r="G27" s="6">
        <v>4.4412415047400768E-2</v>
      </c>
      <c r="H27" s="24"/>
      <c r="I27" s="16">
        <f t="shared" si="3"/>
        <v>4.4066820276497776E-2</v>
      </c>
      <c r="J27" s="40">
        <f t="shared" si="4"/>
        <v>0.17396268641144305</v>
      </c>
      <c r="K27" s="40">
        <f t="shared" si="6"/>
        <v>9.6778000000000003E-3</v>
      </c>
      <c r="L27" s="40">
        <f t="shared" si="7"/>
        <v>1.5132761918305655E-2</v>
      </c>
      <c r="M27" s="40">
        <f t="shared" si="8"/>
        <v>3.6865215047400771E-2</v>
      </c>
      <c r="N27" s="40"/>
      <c r="O27" s="40">
        <f t="shared" si="9"/>
        <v>3.6519620276497779E-2</v>
      </c>
      <c r="P27" s="40">
        <v>-0.1323</v>
      </c>
      <c r="Q27" s="40">
        <v>0.17589999999999997</v>
      </c>
      <c r="S27" s="1">
        <v>13881</v>
      </c>
      <c r="T27" s="2">
        <v>-2.7777799999999999</v>
      </c>
      <c r="U27" s="2">
        <f t="shared" si="5"/>
        <v>-1.6987360000000002</v>
      </c>
      <c r="X27" s="42">
        <v>1951</v>
      </c>
      <c r="Y27" s="18">
        <v>12.333457433765126</v>
      </c>
    </row>
    <row r="28" spans="1:25" ht="16" x14ac:dyDescent="0.2">
      <c r="A28" s="7">
        <v>1953</v>
      </c>
      <c r="B28" s="14">
        <f t="shared" si="1"/>
        <v>7.4905999999999992E-3</v>
      </c>
      <c r="C28" s="14">
        <f t="shared" si="2"/>
        <v>-4.0586780000000003E-2</v>
      </c>
      <c r="D28" s="8">
        <v>-1.2082047421904465E-2</v>
      </c>
      <c r="E28" s="8">
        <v>1.8908333333333333E-2</v>
      </c>
      <c r="F28" s="8">
        <v>4.1438402589088513E-2</v>
      </c>
      <c r="G28" s="8">
        <v>1.6201123818443276E-2</v>
      </c>
      <c r="H28" s="24"/>
      <c r="I28" s="16">
        <f t="shared" si="3"/>
        <v>0.11516568544995809</v>
      </c>
      <c r="J28" s="40">
        <f t="shared" si="4"/>
        <v>-1.9572647421904465E-2</v>
      </c>
      <c r="K28" s="40">
        <f t="shared" si="6"/>
        <v>1.1417733333333333E-2</v>
      </c>
      <c r="L28" s="40">
        <f t="shared" si="7"/>
        <v>3.3947802589088513E-2</v>
      </c>
      <c r="M28" s="40">
        <f t="shared" si="8"/>
        <v>8.7105238184432762E-3</v>
      </c>
      <c r="N28" s="40"/>
      <c r="O28" s="40">
        <f t="shared" si="9"/>
        <v>0.10767508544995809</v>
      </c>
      <c r="P28" s="40">
        <v>-6.9399999999999989E-2</v>
      </c>
      <c r="Q28" s="40">
        <v>-0.17559999999999998</v>
      </c>
      <c r="S28" s="1">
        <v>14246</v>
      </c>
      <c r="T28" s="2">
        <v>0</v>
      </c>
      <c r="U28" s="2">
        <f t="shared" si="5"/>
        <v>-1.8609070000000003</v>
      </c>
      <c r="X28" s="42">
        <v>1952</v>
      </c>
      <c r="Y28" s="18">
        <v>12.876953685886688</v>
      </c>
    </row>
    <row r="29" spans="1:25" ht="16" x14ac:dyDescent="0.2">
      <c r="A29" s="5">
        <v>1954</v>
      </c>
      <c r="B29" s="14">
        <f t="shared" si="1"/>
        <v>-7.4348999999999995E-3</v>
      </c>
      <c r="C29" s="14">
        <f t="shared" si="2"/>
        <v>-5.3302760000000005E-2</v>
      </c>
      <c r="D29" s="6">
        <v>0.52563321241434902</v>
      </c>
      <c r="E29" s="6">
        <v>9.3833333333333338E-3</v>
      </c>
      <c r="F29" s="6">
        <v>3.2898034558095555E-2</v>
      </c>
      <c r="G29" s="6">
        <v>6.1579051817707856E-2</v>
      </c>
      <c r="H29" s="24"/>
      <c r="I29" s="16">
        <f t="shared" si="3"/>
        <v>9.2272202998846531E-3</v>
      </c>
      <c r="J29" s="40">
        <f t="shared" si="4"/>
        <v>0.53306811241434904</v>
      </c>
      <c r="K29" s="40">
        <f t="shared" si="6"/>
        <v>1.6818233333333335E-2</v>
      </c>
      <c r="L29" s="40">
        <f t="shared" si="7"/>
        <v>4.0332934558095557E-2</v>
      </c>
      <c r="M29" s="40">
        <f t="shared" si="8"/>
        <v>6.901395181770785E-2</v>
      </c>
      <c r="N29" s="40"/>
      <c r="O29" s="40">
        <f t="shared" si="9"/>
        <v>1.6662120299884654E-2</v>
      </c>
      <c r="P29" s="40">
        <v>0.16200000000000003</v>
      </c>
      <c r="Q29" s="40">
        <v>0.18229999999999996</v>
      </c>
      <c r="S29" s="1">
        <v>14611</v>
      </c>
      <c r="T29" s="2">
        <v>0.71428999999999998</v>
      </c>
      <c r="U29" s="2">
        <f t="shared" si="5"/>
        <v>-1.9193869999999997</v>
      </c>
      <c r="X29" s="42">
        <f>X28+1</f>
        <v>1953</v>
      </c>
      <c r="Y29" s="19">
        <v>14.359936883629192</v>
      </c>
    </row>
    <row r="30" spans="1:25" ht="16" x14ac:dyDescent="0.2">
      <c r="A30" s="7">
        <v>1955</v>
      </c>
      <c r="B30" s="14">
        <f t="shared" si="1"/>
        <v>3.7452999999999996E-3</v>
      </c>
      <c r="C30" s="14">
        <f t="shared" si="2"/>
        <v>-3.9080219999999999E-2</v>
      </c>
      <c r="D30" s="8">
        <v>0.32597331851028349</v>
      </c>
      <c r="E30" s="8">
        <v>1.7250000000000001E-2</v>
      </c>
      <c r="F30" s="8">
        <v>-1.3364391288618781E-2</v>
      </c>
      <c r="G30" s="8">
        <v>2.044690004344954E-2</v>
      </c>
      <c r="H30" s="24"/>
      <c r="I30" s="16">
        <f t="shared" si="3"/>
        <v>0</v>
      </c>
      <c r="J30" s="40">
        <f t="shared" si="4"/>
        <v>0.32222801851028349</v>
      </c>
      <c r="K30" s="40">
        <f t="shared" si="6"/>
        <v>1.3504700000000001E-2</v>
      </c>
      <c r="L30" s="40">
        <f t="shared" si="7"/>
        <v>-1.7109691288618781E-2</v>
      </c>
      <c r="M30" s="40">
        <f t="shared" si="8"/>
        <v>1.670160004344954E-2</v>
      </c>
      <c r="N30" s="40"/>
      <c r="O30" s="40">
        <f t="shared" si="9"/>
        <v>-3.7452999999999996E-3</v>
      </c>
      <c r="P30" s="40">
        <v>-1.3100000000000023E-2</v>
      </c>
      <c r="Q30" s="40">
        <v>-0.13589999999999999</v>
      </c>
      <c r="S30" s="1">
        <v>14977</v>
      </c>
      <c r="T30" s="2">
        <v>9.9290800000000008</v>
      </c>
      <c r="U30" s="2">
        <f t="shared" si="5"/>
        <v>-1.2084230000000002</v>
      </c>
      <c r="X30" s="42">
        <f t="shared" ref="X30:X93" si="10">X29+1</f>
        <v>1954</v>
      </c>
      <c r="Y30" s="19">
        <v>14.492439184746878</v>
      </c>
    </row>
    <row r="31" spans="1:25" ht="16" x14ac:dyDescent="0.2">
      <c r="A31" s="5">
        <v>1956</v>
      </c>
      <c r="B31" s="14">
        <f t="shared" si="1"/>
        <v>2.9850699999999997E-2</v>
      </c>
      <c r="C31" s="14">
        <f t="shared" si="2"/>
        <v>-1.1102160000000003E-2</v>
      </c>
      <c r="D31" s="6">
        <v>7.4395118733509347E-2</v>
      </c>
      <c r="E31" s="6">
        <v>2.6275E-2</v>
      </c>
      <c r="F31" s="6">
        <v>-2.2557738173154165E-2</v>
      </c>
      <c r="G31" s="6">
        <v>-2.3526541979620903E-2</v>
      </c>
      <c r="H31" s="24"/>
      <c r="I31" s="16">
        <f t="shared" si="3"/>
        <v>9.1428571428571193E-3</v>
      </c>
      <c r="J31" s="40">
        <f t="shared" si="4"/>
        <v>4.4544418733509353E-2</v>
      </c>
      <c r="K31" s="40">
        <f t="shared" si="6"/>
        <v>-3.5756999999999976E-3</v>
      </c>
      <c r="L31" s="40">
        <f t="shared" si="7"/>
        <v>-5.2408438173154159E-2</v>
      </c>
      <c r="M31" s="40">
        <f t="shared" si="8"/>
        <v>-5.3377241979620904E-2</v>
      </c>
      <c r="N31" s="40"/>
      <c r="O31" s="40">
        <f t="shared" si="9"/>
        <v>-2.0707842857142878E-2</v>
      </c>
      <c r="P31" s="40">
        <v>-0.09</v>
      </c>
      <c r="Q31" s="40">
        <v>-5.2600000000000008E-2</v>
      </c>
      <c r="S31" s="1">
        <v>15342</v>
      </c>
      <c r="T31" s="2">
        <v>9.0322600000000008</v>
      </c>
      <c r="U31" s="2">
        <f t="shared" si="5"/>
        <v>0.71616200000000008</v>
      </c>
      <c r="X31" s="42">
        <f t="shared" si="10"/>
        <v>1955</v>
      </c>
      <c r="Y31" s="19">
        <v>14.492439184746878</v>
      </c>
    </row>
    <row r="32" spans="1:25" ht="16" x14ac:dyDescent="0.2">
      <c r="A32" s="7">
        <v>1957</v>
      </c>
      <c r="B32" s="14">
        <f t="shared" si="1"/>
        <v>2.8985500000000001E-2</v>
      </c>
      <c r="C32" s="14">
        <f t="shared" si="2"/>
        <v>3.1794400000000021E-3</v>
      </c>
      <c r="D32" s="8">
        <v>-0.1045736018855796</v>
      </c>
      <c r="E32" s="8">
        <v>3.2250000000000001E-2</v>
      </c>
      <c r="F32" s="8">
        <v>6.7970128466249904E-2</v>
      </c>
      <c r="G32" s="8">
        <v>-7.1892844025423647E-3</v>
      </c>
      <c r="H32" s="24"/>
      <c r="I32" s="16">
        <f t="shared" si="3"/>
        <v>2.7180067950169917E-2</v>
      </c>
      <c r="J32" s="40">
        <f t="shared" si="4"/>
        <v>-0.1335591018855796</v>
      </c>
      <c r="K32" s="40">
        <f t="shared" si="6"/>
        <v>3.2645E-3</v>
      </c>
      <c r="L32" s="40">
        <f t="shared" si="7"/>
        <v>3.8984628466249907E-2</v>
      </c>
      <c r="M32" s="40">
        <f t="shared" si="8"/>
        <v>-3.6174784402542362E-2</v>
      </c>
      <c r="N32" s="40"/>
      <c r="O32" s="40">
        <f t="shared" si="9"/>
        <v>-1.8054320498300837E-3</v>
      </c>
      <c r="P32" s="40">
        <v>-6.1600000000000002E-2</v>
      </c>
      <c r="Q32" s="40">
        <v>-0.15279999999999999</v>
      </c>
      <c r="S32" s="1">
        <v>15707</v>
      </c>
      <c r="T32" s="2">
        <v>2.95858</v>
      </c>
      <c r="U32" s="2">
        <f t="shared" si="5"/>
        <v>2.6467849999999999</v>
      </c>
      <c r="X32" s="42">
        <f t="shared" si="10"/>
        <v>1956</v>
      </c>
      <c r="Y32" s="19">
        <v>14.624941485864563</v>
      </c>
    </row>
    <row r="33" spans="1:25" ht="16" x14ac:dyDescent="0.2">
      <c r="A33" s="5">
        <v>1958</v>
      </c>
      <c r="B33" s="14">
        <f t="shared" si="1"/>
        <v>1.7605599999999999E-2</v>
      </c>
      <c r="C33" s="14">
        <f t="shared" si="2"/>
        <v>-2.2618000000000013E-3</v>
      </c>
      <c r="D33" s="6">
        <v>0.43719954988747184</v>
      </c>
      <c r="E33" s="6">
        <v>1.7708333333333333E-2</v>
      </c>
      <c r="F33" s="6">
        <v>-2.0990181755274694E-2</v>
      </c>
      <c r="G33" s="6">
        <v>6.4300928973360261E-2</v>
      </c>
      <c r="H33" s="24"/>
      <c r="I33" s="16">
        <f t="shared" si="3"/>
        <v>6.6152149944873617E-3</v>
      </c>
      <c r="J33" s="40">
        <f t="shared" si="4"/>
        <v>0.41959394988747184</v>
      </c>
      <c r="K33" s="40">
        <f t="shared" si="6"/>
        <v>1.0273333333333384E-4</v>
      </c>
      <c r="L33" s="40">
        <f t="shared" si="7"/>
        <v>-3.8595781755274693E-2</v>
      </c>
      <c r="M33" s="40">
        <f t="shared" si="8"/>
        <v>4.6695328973360262E-2</v>
      </c>
      <c r="N33" s="40"/>
      <c r="O33" s="40">
        <f t="shared" si="9"/>
        <v>-1.0990385005512637E-2</v>
      </c>
      <c r="P33" s="40">
        <v>0.28119999999999989</v>
      </c>
      <c r="Q33" s="40">
        <v>0.32930000000000009</v>
      </c>
      <c r="S33" s="1">
        <v>16072</v>
      </c>
      <c r="T33" s="2">
        <v>2.2988499999999998</v>
      </c>
      <c r="U33" s="2">
        <f t="shared" si="5"/>
        <v>2.8663069999999999</v>
      </c>
      <c r="X33" s="42">
        <f t="shared" si="10"/>
        <v>1957</v>
      </c>
      <c r="Y33" s="19">
        <v>15.022448389217621</v>
      </c>
    </row>
    <row r="34" spans="1:25" ht="16" x14ac:dyDescent="0.2">
      <c r="A34" s="7">
        <v>1959</v>
      </c>
      <c r="B34" s="14">
        <f t="shared" si="1"/>
        <v>1.7301E-2</v>
      </c>
      <c r="C34" s="14">
        <f t="shared" si="2"/>
        <v>-1.3355100000000016E-3</v>
      </c>
      <c r="D34" s="8">
        <v>0.12056457163557326</v>
      </c>
      <c r="E34" s="8">
        <v>3.3858333333333331E-2</v>
      </c>
      <c r="F34" s="8">
        <v>-2.6466312591385065E-2</v>
      </c>
      <c r="G34" s="8">
        <v>1.5743430895022732E-2</v>
      </c>
      <c r="H34" s="24"/>
      <c r="I34" s="16">
        <f t="shared" si="3"/>
        <v>1.0952902519167917E-3</v>
      </c>
      <c r="J34" s="40">
        <f t="shared" si="4"/>
        <v>0.10326357163557326</v>
      </c>
      <c r="K34" s="40">
        <f t="shared" si="6"/>
        <v>1.655733333333333E-2</v>
      </c>
      <c r="L34" s="40">
        <f t="shared" si="7"/>
        <v>-4.3767312591385069E-2</v>
      </c>
      <c r="M34" s="40">
        <f t="shared" si="8"/>
        <v>-1.5575691049772682E-3</v>
      </c>
      <c r="N34" s="40"/>
      <c r="O34" s="40">
        <f t="shared" si="9"/>
        <v>-1.6205709748083209E-2</v>
      </c>
      <c r="P34" s="40">
        <v>-1.100000000000012E-3</v>
      </c>
      <c r="Q34" s="40">
        <v>-2.4899999999999985E-2</v>
      </c>
      <c r="S34" s="1">
        <v>16438</v>
      </c>
      <c r="T34" s="2">
        <v>2.2471899999999998</v>
      </c>
      <c r="U34" s="2">
        <f t="shared" si="5"/>
        <v>2.944677</v>
      </c>
      <c r="X34" s="42">
        <f t="shared" si="10"/>
        <v>1958</v>
      </c>
      <c r="Y34" s="19">
        <v>15.121825115055884</v>
      </c>
    </row>
    <row r="35" spans="1:25" ht="16" x14ac:dyDescent="0.2">
      <c r="A35" s="5">
        <v>1960</v>
      </c>
      <c r="B35" s="14">
        <f t="shared" si="1"/>
        <v>1.36054E-2</v>
      </c>
      <c r="C35" s="14">
        <f t="shared" si="2"/>
        <v>-8.8358999999999972E-3</v>
      </c>
      <c r="D35" s="6">
        <v>3.36535314743695E-3</v>
      </c>
      <c r="E35" s="6">
        <v>2.8833333333333332E-2</v>
      </c>
      <c r="F35" s="6">
        <v>0.11639503690963365</v>
      </c>
      <c r="G35" s="6">
        <v>6.6631871633034342E-2</v>
      </c>
      <c r="H35" s="24"/>
      <c r="I35" s="16">
        <f t="shared" si="3"/>
        <v>7.6586433260392717E-3</v>
      </c>
      <c r="J35" s="40">
        <f t="shared" si="4"/>
        <v>-1.0240046852563051E-2</v>
      </c>
      <c r="K35" s="40">
        <f t="shared" si="6"/>
        <v>1.5227933333333332E-2</v>
      </c>
      <c r="L35" s="40">
        <f t="shared" si="7"/>
        <v>0.10278963690963365</v>
      </c>
      <c r="M35" s="40">
        <f t="shared" si="8"/>
        <v>5.3026471633034339E-2</v>
      </c>
      <c r="N35" s="40"/>
      <c r="O35" s="40">
        <f t="shared" si="9"/>
        <v>-5.9467566739607285E-3</v>
      </c>
      <c r="P35" s="40">
        <v>-3.1300000000000001E-2</v>
      </c>
      <c r="Q35" s="40">
        <v>-0.1343</v>
      </c>
      <c r="S35" s="1">
        <v>16803</v>
      </c>
      <c r="T35" s="2">
        <v>18.131869999999999</v>
      </c>
      <c r="U35" s="2">
        <f t="shared" si="5"/>
        <v>2.870889</v>
      </c>
      <c r="X35" s="42">
        <f t="shared" si="10"/>
        <v>1959</v>
      </c>
      <c r="Y35" s="19">
        <v>15.138387902695596</v>
      </c>
    </row>
    <row r="36" spans="1:25" ht="16" x14ac:dyDescent="0.2">
      <c r="A36" s="7">
        <v>1961</v>
      </c>
      <c r="B36" s="14">
        <f t="shared" si="1"/>
        <v>6.7113999999999993E-3</v>
      </c>
      <c r="C36" s="14">
        <f t="shared" si="2"/>
        <v>-1.115824E-2</v>
      </c>
      <c r="D36" s="8">
        <v>0.26637712958182752</v>
      </c>
      <c r="E36" s="8">
        <v>2.3541666666666666E-2</v>
      </c>
      <c r="F36" s="8">
        <v>2.0609208076323167E-2</v>
      </c>
      <c r="G36" s="8">
        <v>5.0999999999999997E-2</v>
      </c>
      <c r="H36" s="24"/>
      <c r="I36" s="16">
        <f t="shared" si="3"/>
        <v>9.7719869706840434E-3</v>
      </c>
      <c r="J36" s="40">
        <f t="shared" si="4"/>
        <v>0.25966572958182754</v>
      </c>
      <c r="K36" s="40">
        <f t="shared" si="6"/>
        <v>1.6830266666666666E-2</v>
      </c>
      <c r="L36" s="40">
        <f t="shared" si="7"/>
        <v>1.3897808076323168E-2</v>
      </c>
      <c r="M36" s="40">
        <f t="shared" si="8"/>
        <v>4.4288599999999997E-2</v>
      </c>
      <c r="N36" s="40"/>
      <c r="O36" s="40">
        <f t="shared" si="9"/>
        <v>3.0605869706840441E-3</v>
      </c>
      <c r="P36" s="40">
        <v>2.3500000000000014E-2</v>
      </c>
      <c r="Q36" s="40">
        <v>9.3999999999999986E-2</v>
      </c>
      <c r="S36" s="1">
        <v>17168</v>
      </c>
      <c r="T36" s="2">
        <v>8.8372100000000007</v>
      </c>
      <c r="U36" s="2">
        <f t="shared" si="5"/>
        <v>4.539148</v>
      </c>
      <c r="X36" s="42">
        <f t="shared" si="10"/>
        <v>1960</v>
      </c>
      <c r="Y36" s="19">
        <v>15.25432741617357</v>
      </c>
    </row>
    <row r="37" spans="1:25" ht="16" x14ac:dyDescent="0.2">
      <c r="A37" s="5">
        <v>1962</v>
      </c>
      <c r="B37" s="14">
        <f t="shared" si="1"/>
        <v>1.3333299999999999E-2</v>
      </c>
      <c r="C37" s="14">
        <f t="shared" si="2"/>
        <v>7.9251999999999968E-4</v>
      </c>
      <c r="D37" s="6">
        <v>-8.8114605171208879E-2</v>
      </c>
      <c r="E37" s="6">
        <v>2.7733333333333336E-2</v>
      </c>
      <c r="F37" s="6">
        <v>5.693544054008462E-2</v>
      </c>
      <c r="G37" s="6">
        <v>6.4953279936065755E-2</v>
      </c>
      <c r="H37" s="24"/>
      <c r="I37" s="16">
        <f t="shared" si="3"/>
        <v>3.2258064516126339E-3</v>
      </c>
      <c r="J37" s="40">
        <f t="shared" si="4"/>
        <v>-0.10144790517120889</v>
      </c>
      <c r="K37" s="40">
        <f t="shared" si="6"/>
        <v>1.4400033333333336E-2</v>
      </c>
      <c r="L37" s="40">
        <f t="shared" si="7"/>
        <v>4.360214054008462E-2</v>
      </c>
      <c r="M37" s="40">
        <f t="shared" si="8"/>
        <v>5.1619979936065756E-2</v>
      </c>
      <c r="N37" s="40"/>
      <c r="O37" s="40">
        <f t="shared" si="9"/>
        <v>-1.0107493548387365E-2</v>
      </c>
      <c r="P37" s="40">
        <v>-2.0400000000000008E-2</v>
      </c>
      <c r="Q37" s="40">
        <v>0.1293</v>
      </c>
      <c r="S37" s="1">
        <v>17533</v>
      </c>
      <c r="T37" s="2">
        <v>2.9914499999999999</v>
      </c>
      <c r="U37" s="2">
        <f t="shared" si="5"/>
        <v>5.1371549999999999</v>
      </c>
      <c r="X37" s="42">
        <f t="shared" si="10"/>
        <v>1961</v>
      </c>
      <c r="Y37" s="19">
        <v>15.403392504930968</v>
      </c>
    </row>
    <row r="38" spans="1:25" ht="16" x14ac:dyDescent="0.2">
      <c r="A38" s="7">
        <v>1963</v>
      </c>
      <c r="B38" s="14">
        <f t="shared" si="1"/>
        <v>1.6447400000000001E-2</v>
      </c>
      <c r="C38" s="14">
        <f t="shared" si="2"/>
        <v>3.3280099999999993E-3</v>
      </c>
      <c r="D38" s="8">
        <v>0.22611927099841514</v>
      </c>
      <c r="E38" s="8">
        <v>3.1591666666666664E-2</v>
      </c>
      <c r="F38" s="8">
        <v>1.6841620739546127E-2</v>
      </c>
      <c r="G38" s="8">
        <v>5.4644805711862345E-2</v>
      </c>
      <c r="H38" s="24"/>
      <c r="I38" s="16">
        <f t="shared" si="3"/>
        <v>2.143622722400873E-2</v>
      </c>
      <c r="J38" s="40">
        <f t="shared" si="4"/>
        <v>0.20967187099841514</v>
      </c>
      <c r="K38" s="40">
        <f t="shared" si="6"/>
        <v>1.5144266666666663E-2</v>
      </c>
      <c r="L38" s="40">
        <f t="shared" si="7"/>
        <v>3.9422073954612641E-4</v>
      </c>
      <c r="M38" s="40">
        <f t="shared" si="8"/>
        <v>3.8197405711862344E-2</v>
      </c>
      <c r="N38" s="40"/>
      <c r="O38" s="40">
        <f t="shared" si="9"/>
        <v>4.9888272240087295E-3</v>
      </c>
      <c r="P38" s="40">
        <v>-2.9600000000000008E-2</v>
      </c>
      <c r="Q38" s="40">
        <v>0.16790000000000002</v>
      </c>
      <c r="S38" s="1">
        <v>17899</v>
      </c>
      <c r="T38" s="2">
        <v>-2.0746899999999999</v>
      </c>
      <c r="U38" s="2">
        <f t="shared" si="5"/>
        <v>5.7140780000000007</v>
      </c>
      <c r="X38" s="42">
        <f t="shared" si="10"/>
        <v>1962</v>
      </c>
      <c r="Y38" s="19">
        <v>15.453080867850097</v>
      </c>
    </row>
    <row r="39" spans="1:25" ht="16" x14ac:dyDescent="0.2">
      <c r="A39" s="5">
        <v>1964</v>
      </c>
      <c r="B39" s="14">
        <f t="shared" si="1"/>
        <v>9.7087000000000007E-3</v>
      </c>
      <c r="C39" s="14">
        <f t="shared" si="2"/>
        <v>-4.3063700000000003E-3</v>
      </c>
      <c r="D39" s="6">
        <v>0.16415455878432425</v>
      </c>
      <c r="E39" s="6">
        <v>3.5466666666666667E-2</v>
      </c>
      <c r="F39" s="6">
        <v>3.7280648911540815E-2</v>
      </c>
      <c r="G39" s="6">
        <v>5.1617392722850271E-2</v>
      </c>
      <c r="H39" s="24"/>
      <c r="I39" s="16">
        <f t="shared" si="3"/>
        <v>1.2591815320041944E-2</v>
      </c>
      <c r="J39" s="40">
        <f t="shared" si="4"/>
        <v>0.15444585878432426</v>
      </c>
      <c r="K39" s="40">
        <f t="shared" si="6"/>
        <v>2.5757966666666667E-2</v>
      </c>
      <c r="L39" s="40">
        <f t="shared" si="7"/>
        <v>2.7571948911540814E-2</v>
      </c>
      <c r="M39" s="40">
        <f t="shared" si="8"/>
        <v>4.190869272285027E-2</v>
      </c>
      <c r="N39" s="40"/>
      <c r="O39" s="40">
        <f t="shared" si="9"/>
        <v>2.8831153200419429E-3</v>
      </c>
      <c r="P39" s="40">
        <v>7.2800000000000017E-2</v>
      </c>
      <c r="Q39" s="40">
        <v>8.4500000000000006E-2</v>
      </c>
      <c r="S39" s="1">
        <v>18264</v>
      </c>
      <c r="T39" s="2">
        <v>5.9321999999999999</v>
      </c>
      <c r="U39" s="2">
        <f t="shared" si="5"/>
        <v>5.506609000000001</v>
      </c>
      <c r="X39" s="42">
        <f t="shared" si="10"/>
        <v>1963</v>
      </c>
      <c r="Y39" s="19">
        <v>15.784336620644313</v>
      </c>
    </row>
    <row r="40" spans="1:25" ht="16" x14ac:dyDescent="0.2">
      <c r="A40" s="7">
        <v>1965</v>
      </c>
      <c r="B40" s="14">
        <f t="shared" si="1"/>
        <v>1.9230799999999999E-2</v>
      </c>
      <c r="C40" s="14">
        <f t="shared" si="2"/>
        <v>3.5013700000000002E-3</v>
      </c>
      <c r="D40" s="8">
        <v>0.12399242477876114</v>
      </c>
      <c r="E40" s="8">
        <v>3.9491666666666668E-2</v>
      </c>
      <c r="F40" s="8">
        <v>7.1885509359262342E-3</v>
      </c>
      <c r="G40" s="8">
        <v>3.1900094622538809E-2</v>
      </c>
      <c r="H40" s="24"/>
      <c r="I40" s="16">
        <f t="shared" si="3"/>
        <v>1.6580310880829119E-2</v>
      </c>
      <c r="J40" s="40">
        <f t="shared" si="4"/>
        <v>0.10476162477876114</v>
      </c>
      <c r="K40" s="40">
        <f t="shared" si="6"/>
        <v>2.0260866666666669E-2</v>
      </c>
      <c r="L40" s="40">
        <f t="shared" si="7"/>
        <v>-1.2042249064073765E-2</v>
      </c>
      <c r="M40" s="40">
        <f t="shared" si="8"/>
        <v>1.266929462253881E-2</v>
      </c>
      <c r="N40" s="40"/>
      <c r="O40" s="40">
        <f t="shared" si="9"/>
        <v>-2.6504891191708804E-3</v>
      </c>
      <c r="P40" s="40">
        <v>0.36809999999999993</v>
      </c>
      <c r="Q40" s="40">
        <v>0.16420000000000001</v>
      </c>
      <c r="S40" s="1">
        <v>18629</v>
      </c>
      <c r="T40" s="2">
        <v>6</v>
      </c>
      <c r="U40" s="2">
        <f t="shared" si="5"/>
        <v>6.0284000000000004</v>
      </c>
      <c r="X40" s="42">
        <f t="shared" si="10"/>
        <v>1964</v>
      </c>
      <c r="Y40" s="19">
        <v>15.983090072320842</v>
      </c>
    </row>
    <row r="41" spans="1:25" ht="16" x14ac:dyDescent="0.2">
      <c r="A41" s="5">
        <v>1966</v>
      </c>
      <c r="B41" s="14">
        <f t="shared" si="1"/>
        <v>3.4591200000000003E-2</v>
      </c>
      <c r="C41" s="14">
        <f t="shared" si="2"/>
        <v>1.7313220000000004E-2</v>
      </c>
      <c r="D41" s="6">
        <v>-9.9709542356377898E-2</v>
      </c>
      <c r="E41" s="6">
        <v>4.8625000000000002E-2</v>
      </c>
      <c r="F41" s="6">
        <v>2.9079409324299622E-2</v>
      </c>
      <c r="G41" s="6">
        <v>-3.4453615975776369E-2</v>
      </c>
      <c r="H41" s="24"/>
      <c r="I41" s="16">
        <f t="shared" si="3"/>
        <v>1.2232415902140525E-2</v>
      </c>
      <c r="J41" s="40">
        <f t="shared" si="4"/>
        <v>-0.1343007423563779</v>
      </c>
      <c r="K41" s="40">
        <f t="shared" si="6"/>
        <v>1.4033799999999999E-2</v>
      </c>
      <c r="L41" s="40">
        <f t="shared" si="7"/>
        <v>-5.5117906757003801E-3</v>
      </c>
      <c r="M41" s="40">
        <f t="shared" si="8"/>
        <v>-6.9044815975776372E-2</v>
      </c>
      <c r="N41" s="40"/>
      <c r="O41" s="40">
        <f t="shared" si="9"/>
        <v>-2.2358784097859477E-2</v>
      </c>
      <c r="P41" s="40">
        <v>1.3600000000000011E-2</v>
      </c>
      <c r="Q41" s="40">
        <v>-2.92E-2</v>
      </c>
      <c r="S41" s="1">
        <v>18994</v>
      </c>
      <c r="T41" s="2">
        <v>0.75471999999999995</v>
      </c>
      <c r="U41" s="2">
        <f t="shared" si="5"/>
        <v>5.6354920000000011</v>
      </c>
      <c r="X41" s="42">
        <f t="shared" si="10"/>
        <v>1965</v>
      </c>
      <c r="Y41" s="19">
        <v>16.248094674556214</v>
      </c>
    </row>
    <row r="42" spans="1:25" ht="16" x14ac:dyDescent="0.2">
      <c r="A42" s="7">
        <v>1967</v>
      </c>
      <c r="B42" s="14">
        <f t="shared" si="1"/>
        <v>3.0395099999999998E-2</v>
      </c>
      <c r="C42" s="14">
        <f t="shared" si="2"/>
        <v>1.2643069999999996E-2</v>
      </c>
      <c r="D42" s="8">
        <v>0.23802966513133328</v>
      </c>
      <c r="E42" s="8">
        <v>4.306666666666667E-2</v>
      </c>
      <c r="F42" s="8">
        <v>-1.5806209932824666E-2</v>
      </c>
      <c r="G42" s="8">
        <v>8.9522661484468247E-3</v>
      </c>
      <c r="H42" s="24"/>
      <c r="I42" s="16">
        <f t="shared" si="3"/>
        <v>2.3162134944612278E-2</v>
      </c>
      <c r="J42" s="40">
        <f t="shared" si="4"/>
        <v>0.20763456513133327</v>
      </c>
      <c r="K42" s="40">
        <f t="shared" si="6"/>
        <v>1.2671566666666672E-2</v>
      </c>
      <c r="L42" s="40">
        <f t="shared" si="7"/>
        <v>-4.6201309932824661E-2</v>
      </c>
      <c r="M42" s="40">
        <f t="shared" si="8"/>
        <v>-2.1442833851553173E-2</v>
      </c>
      <c r="N42" s="40"/>
      <c r="O42" s="40">
        <f t="shared" si="9"/>
        <v>-7.2329650553877196E-3</v>
      </c>
      <c r="P42" s="40">
        <v>0.95040000000000002</v>
      </c>
      <c r="Q42" s="40">
        <v>-3.4299999999999997E-2</v>
      </c>
      <c r="S42" s="1">
        <v>19360</v>
      </c>
      <c r="T42" s="2">
        <v>0.74905999999999995</v>
      </c>
      <c r="U42" s="2">
        <f t="shared" si="5"/>
        <v>4.8077380000000005</v>
      </c>
      <c r="X42" s="42">
        <f t="shared" si="10"/>
        <v>1966</v>
      </c>
      <c r="Y42" s="19">
        <v>16.446848126232741</v>
      </c>
    </row>
    <row r="43" spans="1:25" ht="16" x14ac:dyDescent="0.2">
      <c r="A43" s="5">
        <v>1968</v>
      </c>
      <c r="B43" s="14">
        <f t="shared" si="1"/>
        <v>4.7197599999999999E-2</v>
      </c>
      <c r="C43" s="14">
        <f t="shared" si="2"/>
        <v>2.9304609999999998E-2</v>
      </c>
      <c r="D43" s="6">
        <v>0.10814862651601535</v>
      </c>
      <c r="E43" s="6">
        <v>5.3383333333333331E-2</v>
      </c>
      <c r="F43" s="6">
        <v>3.2746196950768365E-2</v>
      </c>
      <c r="G43" s="6">
        <v>4.845146224309746E-2</v>
      </c>
      <c r="H43" s="24"/>
      <c r="I43" s="16">
        <f t="shared" si="3"/>
        <v>4.1338582677165281E-2</v>
      </c>
      <c r="J43" s="40">
        <f t="shared" si="4"/>
        <v>6.0951026516015354E-2</v>
      </c>
      <c r="K43" s="40">
        <f t="shared" si="6"/>
        <v>6.185733333333332E-3</v>
      </c>
      <c r="L43" s="40">
        <f t="shared" si="7"/>
        <v>-1.4451403049231634E-2</v>
      </c>
      <c r="M43" s="40">
        <f t="shared" si="8"/>
        <v>1.2538622430974602E-3</v>
      </c>
      <c r="N43" s="40"/>
      <c r="O43" s="40">
        <f t="shared" si="9"/>
        <v>-5.8590173228347184E-3</v>
      </c>
      <c r="P43" s="40">
        <v>0.52739999999999998</v>
      </c>
      <c r="Q43" s="40">
        <v>0.26839999999999997</v>
      </c>
      <c r="S43" s="1">
        <v>19725</v>
      </c>
      <c r="T43" s="2">
        <v>-0.74348999999999998</v>
      </c>
      <c r="U43" s="2">
        <f t="shared" si="5"/>
        <v>4.586786</v>
      </c>
      <c r="V43" s="3" t="s">
        <v>17</v>
      </c>
      <c r="X43" s="42">
        <f t="shared" si="10"/>
        <v>1967</v>
      </c>
      <c r="Y43" s="19">
        <v>16.827792241946089</v>
      </c>
    </row>
    <row r="44" spans="1:25" ht="16" x14ac:dyDescent="0.2">
      <c r="A44" s="7">
        <v>1969</v>
      </c>
      <c r="B44" s="14">
        <f t="shared" si="1"/>
        <v>6.19718E-2</v>
      </c>
      <c r="C44" s="14">
        <f t="shared" si="2"/>
        <v>4.1119610000000001E-2</v>
      </c>
      <c r="D44" s="8">
        <v>-8.2413710764490639E-2</v>
      </c>
      <c r="E44" s="8">
        <v>6.6666666666666666E-2</v>
      </c>
      <c r="F44" s="8">
        <v>-5.0140493209926106E-2</v>
      </c>
      <c r="G44" s="8">
        <v>-2.0251642507921469E-2</v>
      </c>
      <c r="H44" s="24"/>
      <c r="I44" s="16">
        <f t="shared" si="3"/>
        <v>6.9943289224952743E-2</v>
      </c>
      <c r="J44" s="40">
        <f t="shared" si="4"/>
        <v>-0.14438551076449063</v>
      </c>
      <c r="K44" s="40">
        <f t="shared" si="6"/>
        <v>4.6948666666666652E-3</v>
      </c>
      <c r="L44" s="40">
        <f t="shared" si="7"/>
        <v>-0.11211229320992611</v>
      </c>
      <c r="M44" s="40">
        <f t="shared" si="8"/>
        <v>-8.2223442507921463E-2</v>
      </c>
      <c r="N44" s="40"/>
      <c r="O44" s="40">
        <f t="shared" si="9"/>
        <v>7.9714892249527422E-3</v>
      </c>
      <c r="P44" s="40">
        <v>-0.27390000000000003</v>
      </c>
      <c r="Q44" s="40">
        <v>-0.32669999999999999</v>
      </c>
      <c r="S44" s="1">
        <v>20090</v>
      </c>
      <c r="T44" s="2">
        <v>0.37452999999999997</v>
      </c>
      <c r="U44" s="2">
        <f t="shared" si="5"/>
        <v>4.2825519999999999</v>
      </c>
      <c r="V44" s="3">
        <v>35.21</v>
      </c>
      <c r="X44" s="42">
        <f t="shared" si="10"/>
        <v>1968</v>
      </c>
      <c r="Y44" s="19">
        <v>17.523429322813939</v>
      </c>
    </row>
    <row r="45" spans="1:25" ht="16" x14ac:dyDescent="0.2">
      <c r="A45" s="5">
        <v>1970</v>
      </c>
      <c r="B45" s="14">
        <f t="shared" si="1"/>
        <v>5.57029E-2</v>
      </c>
      <c r="C45" s="14">
        <f t="shared" si="2"/>
        <v>3.0383629999999998E-2</v>
      </c>
      <c r="D45" s="6">
        <v>3.5611449054964189E-2</v>
      </c>
      <c r="E45" s="6">
        <v>6.3916666666666663E-2</v>
      </c>
      <c r="F45" s="6">
        <v>0.16754737183412338</v>
      </c>
      <c r="G45" s="6">
        <v>5.6495676569888728E-2</v>
      </c>
      <c r="H45" s="16">
        <f t="shared" ref="H45:H76" si="11">V45/V44-1</f>
        <v>6.1488213575688677E-2</v>
      </c>
      <c r="I45" s="16">
        <f t="shared" si="3"/>
        <v>8.2155477031802038E-2</v>
      </c>
      <c r="J45" s="40">
        <f t="shared" si="4"/>
        <v>-2.009145094503581E-2</v>
      </c>
      <c r="K45" s="40">
        <f t="shared" si="6"/>
        <v>8.2137666666666637E-3</v>
      </c>
      <c r="L45" s="40">
        <f t="shared" si="7"/>
        <v>0.11184447183412338</v>
      </c>
      <c r="M45" s="40">
        <f t="shared" si="8"/>
        <v>7.9277656988872847E-4</v>
      </c>
      <c r="N45" s="40">
        <f t="shared" ref="N45:N82" si="12">H45-$B45</f>
        <v>5.7853135756886775E-3</v>
      </c>
      <c r="O45" s="40">
        <f t="shared" si="9"/>
        <v>2.6452577031802038E-2</v>
      </c>
      <c r="P45" s="40">
        <v>-0.21150000000000002</v>
      </c>
      <c r="Q45" s="40">
        <v>0.20430000000000001</v>
      </c>
      <c r="S45" s="1">
        <v>20455</v>
      </c>
      <c r="T45" s="2">
        <v>2.9850699999999999</v>
      </c>
      <c r="U45" s="2">
        <f t="shared" si="5"/>
        <v>4.0952859999999998</v>
      </c>
      <c r="V45" s="3">
        <v>37.375</v>
      </c>
      <c r="X45" s="42">
        <f t="shared" si="10"/>
        <v>1969</v>
      </c>
      <c r="Y45" s="19">
        <v>18.749075608152534</v>
      </c>
    </row>
    <row r="46" spans="1:25" ht="16" x14ac:dyDescent="0.2">
      <c r="A46" s="7">
        <v>1971</v>
      </c>
      <c r="B46" s="14">
        <f t="shared" si="1"/>
        <v>3.2663299999999999E-2</v>
      </c>
      <c r="C46" s="14">
        <f t="shared" si="2"/>
        <v>3.1342799999999997E-3</v>
      </c>
      <c r="D46" s="8">
        <v>0.14221150298426474</v>
      </c>
      <c r="E46" s="8">
        <v>4.3324999999999995E-2</v>
      </c>
      <c r="F46" s="8">
        <v>9.7868966197122972E-2</v>
      </c>
      <c r="G46" s="8">
        <v>0.1400146617421994</v>
      </c>
      <c r="H46" s="16">
        <f t="shared" si="11"/>
        <v>0.16387959866220725</v>
      </c>
      <c r="I46" s="16">
        <f t="shared" si="3"/>
        <v>4.24489795918368E-2</v>
      </c>
      <c r="J46" s="40">
        <f t="shared" si="4"/>
        <v>0.10954820298426474</v>
      </c>
      <c r="K46" s="40">
        <f t="shared" si="6"/>
        <v>1.0661699999999996E-2</v>
      </c>
      <c r="L46" s="40">
        <f t="shared" si="7"/>
        <v>6.520566619712298E-2</v>
      </c>
      <c r="M46" s="40">
        <f t="shared" si="8"/>
        <v>0.10735136174219939</v>
      </c>
      <c r="N46" s="40">
        <f t="shared" si="12"/>
        <v>0.13121629866220724</v>
      </c>
      <c r="O46" s="40">
        <f t="shared" si="9"/>
        <v>9.7856795918368003E-3</v>
      </c>
      <c r="P46" s="40">
        <v>2.0400000000000008E-2</v>
      </c>
      <c r="Q46" s="40">
        <v>-7.2199999999999986E-2</v>
      </c>
      <c r="S46" s="1">
        <v>20821</v>
      </c>
      <c r="T46" s="2">
        <v>2.8985500000000002</v>
      </c>
      <c r="U46" s="2">
        <f t="shared" si="5"/>
        <v>2.580606</v>
      </c>
      <c r="V46" s="3">
        <v>43.5</v>
      </c>
      <c r="X46" s="42">
        <f t="shared" si="10"/>
        <v>1970</v>
      </c>
      <c r="Y46" s="19">
        <v>20.289414858645628</v>
      </c>
    </row>
    <row r="47" spans="1:25" ht="16" x14ac:dyDescent="0.2">
      <c r="A47" s="5">
        <v>1972</v>
      </c>
      <c r="B47" s="14">
        <f t="shared" si="1"/>
        <v>3.4063299999999998E-2</v>
      </c>
      <c r="C47" s="14">
        <f t="shared" si="2"/>
        <v>1.9390899999999975E-3</v>
      </c>
      <c r="D47" s="6">
        <v>0.18755362915074925</v>
      </c>
      <c r="E47" s="6">
        <v>4.0724999999999997E-2</v>
      </c>
      <c r="F47" s="6">
        <v>2.818449050444969E-2</v>
      </c>
      <c r="G47" s="6">
        <v>0.11409093579389698</v>
      </c>
      <c r="H47" s="16">
        <f t="shared" si="11"/>
        <v>0.48735632183908062</v>
      </c>
      <c r="I47" s="16">
        <f t="shared" si="3"/>
        <v>2.9757243539545897E-2</v>
      </c>
      <c r="J47" s="40">
        <f t="shared" si="4"/>
        <v>0.15349032915074926</v>
      </c>
      <c r="K47" s="40">
        <f t="shared" si="6"/>
        <v>6.6616999999999996E-3</v>
      </c>
      <c r="L47" s="40">
        <f t="shared" si="7"/>
        <v>-5.8788094955503079E-3</v>
      </c>
      <c r="M47" s="40">
        <f t="shared" si="8"/>
        <v>8.002763579389699E-2</v>
      </c>
      <c r="N47" s="40">
        <f t="shared" si="12"/>
        <v>0.4532930218390806</v>
      </c>
      <c r="O47" s="40">
        <f t="shared" si="9"/>
        <v>-4.306056460454101E-3</v>
      </c>
      <c r="P47" s="40">
        <v>-0.21660000000000001</v>
      </c>
      <c r="Q47" s="40">
        <v>-0.17050000000000001</v>
      </c>
      <c r="S47" s="1">
        <v>21186</v>
      </c>
      <c r="T47" s="2">
        <v>1.7605599999999999</v>
      </c>
      <c r="U47" s="2">
        <f t="shared" si="5"/>
        <v>1.98674</v>
      </c>
      <c r="V47" s="3">
        <v>64.7</v>
      </c>
      <c r="X47" s="42">
        <f t="shared" si="10"/>
        <v>1971</v>
      </c>
      <c r="Y47" s="19">
        <v>21.150679815910586</v>
      </c>
    </row>
    <row r="48" spans="1:25" ht="16" x14ac:dyDescent="0.2">
      <c r="A48" s="7">
        <v>1973</v>
      </c>
      <c r="B48" s="14">
        <f t="shared" si="1"/>
        <v>8.7058800000000006E-2</v>
      </c>
      <c r="C48" s="14">
        <f t="shared" si="2"/>
        <v>5.2861590000000007E-2</v>
      </c>
      <c r="D48" s="8">
        <v>-0.14308047437526472</v>
      </c>
      <c r="E48" s="8">
        <v>7.0316666666666666E-2</v>
      </c>
      <c r="F48" s="8">
        <v>3.6586646024150085E-2</v>
      </c>
      <c r="G48" s="8">
        <v>4.3180404854323576E-2</v>
      </c>
      <c r="H48" s="16">
        <f t="shared" si="11"/>
        <v>0.73493044822256559</v>
      </c>
      <c r="I48" s="16">
        <f t="shared" si="3"/>
        <v>3.4220532319391594E-2</v>
      </c>
      <c r="J48" s="40">
        <f t="shared" si="4"/>
        <v>-0.23013927437526471</v>
      </c>
      <c r="K48" s="40">
        <f t="shared" si="6"/>
        <v>-1.6742133333333339E-2</v>
      </c>
      <c r="L48" s="40">
        <f t="shared" si="7"/>
        <v>-5.047215397584992E-2</v>
      </c>
      <c r="M48" s="40">
        <f t="shared" si="8"/>
        <v>-4.387839514567643E-2</v>
      </c>
      <c r="N48" s="40">
        <f t="shared" si="12"/>
        <v>0.6478716482225656</v>
      </c>
      <c r="O48" s="40">
        <f t="shared" si="9"/>
        <v>-5.2838267680608411E-2</v>
      </c>
      <c r="P48" s="40">
        <v>-0.2535</v>
      </c>
      <c r="Q48" s="40">
        <v>0.17859999999999998</v>
      </c>
      <c r="S48" s="1">
        <v>21551</v>
      </c>
      <c r="T48" s="2">
        <v>1.7301</v>
      </c>
      <c r="U48" s="2">
        <f t="shared" si="5"/>
        <v>1.8636510000000002</v>
      </c>
      <c r="V48" s="3">
        <v>112.25</v>
      </c>
      <c r="X48" s="42">
        <f t="shared" si="10"/>
        <v>1972</v>
      </c>
      <c r="Y48" s="19">
        <v>21.780065746219595</v>
      </c>
    </row>
    <row r="49" spans="1:25" ht="16" x14ac:dyDescent="0.2">
      <c r="A49" s="5">
        <v>1974</v>
      </c>
      <c r="B49" s="14">
        <f t="shared" si="1"/>
        <v>0.1233766</v>
      </c>
      <c r="C49" s="14">
        <f t="shared" si="2"/>
        <v>8.2118250000000004E-2</v>
      </c>
      <c r="D49" s="6">
        <v>-0.25901785750896972</v>
      </c>
      <c r="E49" s="6">
        <v>7.8299999999999995E-2</v>
      </c>
      <c r="F49" s="6">
        <v>1.9886086932378574E-2</v>
      </c>
      <c r="G49" s="6">
        <v>-4.3807197977191667E-2</v>
      </c>
      <c r="H49" s="16">
        <f t="shared" si="11"/>
        <v>0.67037861915367492</v>
      </c>
      <c r="I49" s="16">
        <f t="shared" si="3"/>
        <v>0.10073529411764692</v>
      </c>
      <c r="J49" s="40">
        <f t="shared" si="4"/>
        <v>-0.38239445750896972</v>
      </c>
      <c r="K49" s="40">
        <f t="shared" si="6"/>
        <v>-4.5076600000000008E-2</v>
      </c>
      <c r="L49" s="40">
        <f t="shared" si="7"/>
        <v>-0.10349051306762143</v>
      </c>
      <c r="M49" s="40">
        <f t="shared" si="8"/>
        <v>-0.16718379797719168</v>
      </c>
      <c r="N49" s="40">
        <f t="shared" si="12"/>
        <v>0.54700201915367486</v>
      </c>
      <c r="O49" s="40">
        <f t="shared" si="9"/>
        <v>-2.264130588235308E-2</v>
      </c>
      <c r="P49" s="40">
        <v>1.0399999999999991E-2</v>
      </c>
      <c r="Q49" s="40">
        <v>9.2100000000000015E-2</v>
      </c>
      <c r="S49" s="1">
        <v>21916</v>
      </c>
      <c r="T49" s="2">
        <v>1.3605400000000001</v>
      </c>
      <c r="U49" s="2">
        <f t="shared" si="5"/>
        <v>2.2441299999999997</v>
      </c>
      <c r="V49" s="3">
        <v>187.5</v>
      </c>
      <c r="X49" s="42">
        <f t="shared" si="10"/>
        <v>1973</v>
      </c>
      <c r="Y49" s="19">
        <v>22.525391190006577</v>
      </c>
    </row>
    <row r="50" spans="1:25" ht="16" x14ac:dyDescent="0.2">
      <c r="A50" s="7">
        <v>1975</v>
      </c>
      <c r="B50" s="14">
        <f t="shared" si="1"/>
        <v>6.9364200000000001E-2</v>
      </c>
      <c r="C50" s="14">
        <f t="shared" si="2"/>
        <v>1.673906E-2</v>
      </c>
      <c r="D50" s="8">
        <v>0.36995137106184356</v>
      </c>
      <c r="E50" s="8">
        <v>5.7750000000000003E-2</v>
      </c>
      <c r="F50" s="8">
        <v>3.6052536026033838E-2</v>
      </c>
      <c r="G50" s="8">
        <v>0.11049964074144952</v>
      </c>
      <c r="H50" s="16">
        <f t="shared" si="11"/>
        <v>-0.252</v>
      </c>
      <c r="I50" s="16">
        <f t="shared" si="3"/>
        <v>6.7737093749264288E-2</v>
      </c>
      <c r="J50" s="40">
        <f t="shared" si="4"/>
        <v>0.30058717106184357</v>
      </c>
      <c r="K50" s="40">
        <f t="shared" si="6"/>
        <v>-1.1614199999999998E-2</v>
      </c>
      <c r="L50" s="40">
        <f t="shared" si="7"/>
        <v>-3.3311663973966163E-2</v>
      </c>
      <c r="M50" s="40">
        <f t="shared" si="8"/>
        <v>4.1135440741449522E-2</v>
      </c>
      <c r="N50" s="40">
        <f t="shared" si="12"/>
        <v>-0.32136419999999999</v>
      </c>
      <c r="O50" s="40">
        <f t="shared" si="9"/>
        <v>-1.6271062507357131E-3</v>
      </c>
      <c r="P50" s="40">
        <v>0.26230000000000003</v>
      </c>
      <c r="Q50" s="40">
        <v>0.16880000000000003</v>
      </c>
      <c r="S50" s="1">
        <v>22282</v>
      </c>
      <c r="T50" s="2">
        <v>0.67113999999999996</v>
      </c>
      <c r="U50" s="2">
        <f t="shared" si="5"/>
        <v>1.786964</v>
      </c>
      <c r="V50" s="3">
        <v>140.25</v>
      </c>
      <c r="X50" s="42">
        <f t="shared" si="10"/>
        <v>1974</v>
      </c>
      <c r="Y50" s="19">
        <v>24.794493096646942</v>
      </c>
    </row>
    <row r="51" spans="1:25" ht="16" x14ac:dyDescent="0.2">
      <c r="A51" s="5">
        <v>1976</v>
      </c>
      <c r="B51" s="14">
        <f t="shared" si="1"/>
        <v>4.86486E-2</v>
      </c>
      <c r="C51" s="14">
        <f t="shared" si="2"/>
        <v>-8.9898800000000056E-3</v>
      </c>
      <c r="D51" s="6">
        <v>0.23830999002106662</v>
      </c>
      <c r="E51" s="6">
        <v>4.974166666666667E-2</v>
      </c>
      <c r="F51" s="6">
        <v>0.1598456074290921</v>
      </c>
      <c r="G51" s="6">
        <v>0.19752813987098014</v>
      </c>
      <c r="H51" s="16">
        <f t="shared" si="11"/>
        <v>-4.064171122994642E-2</v>
      </c>
      <c r="I51" s="16">
        <f t="shared" si="3"/>
        <v>8.1778348568406711E-2</v>
      </c>
      <c r="J51" s="40">
        <f t="shared" si="4"/>
        <v>0.18966139002106663</v>
      </c>
      <c r="K51" s="40">
        <f t="shared" si="6"/>
        <v>1.09306666666667E-3</v>
      </c>
      <c r="L51" s="40">
        <f t="shared" si="7"/>
        <v>0.1111970074290921</v>
      </c>
      <c r="M51" s="40">
        <f t="shared" si="8"/>
        <v>0.14887953987098013</v>
      </c>
      <c r="N51" s="40">
        <f t="shared" si="12"/>
        <v>-8.929031122994642E-2</v>
      </c>
      <c r="O51" s="40">
        <f t="shared" si="9"/>
        <v>3.3129748568406711E-2</v>
      </c>
      <c r="P51" s="40">
        <v>0.2777</v>
      </c>
      <c r="Q51" s="40">
        <v>0.51400000000000001</v>
      </c>
      <c r="S51" s="1">
        <v>22647</v>
      </c>
      <c r="T51" s="2">
        <v>1.3333299999999999</v>
      </c>
      <c r="U51" s="2">
        <f t="shared" si="5"/>
        <v>1.254078</v>
      </c>
      <c r="V51" s="3">
        <v>134.55000000000001</v>
      </c>
      <c r="X51" s="42">
        <f t="shared" si="10"/>
        <v>1975</v>
      </c>
      <c r="Y51" s="20">
        <v>26.474</v>
      </c>
    </row>
    <row r="52" spans="1:25" ht="16" x14ac:dyDescent="0.2">
      <c r="A52" s="7">
        <v>1977</v>
      </c>
      <c r="B52" s="14">
        <f t="shared" si="1"/>
        <v>6.7010300000000009E-2</v>
      </c>
      <c r="C52" s="14">
        <f t="shared" si="2"/>
        <v>7.9660800000000073E-3</v>
      </c>
      <c r="D52" s="8">
        <v>-6.9797040759352322E-2</v>
      </c>
      <c r="E52" s="8">
        <v>5.2691666666666671E-2</v>
      </c>
      <c r="F52" s="8">
        <v>1.2899606071070449E-2</v>
      </c>
      <c r="G52" s="8">
        <v>9.9546628520906386E-2</v>
      </c>
      <c r="H52" s="16">
        <f t="shared" si="11"/>
        <v>0.23076923076923062</v>
      </c>
      <c r="I52" s="16">
        <f t="shared" si="3"/>
        <v>0.14654841300324728</v>
      </c>
      <c r="J52" s="40">
        <f t="shared" si="4"/>
        <v>-0.13680734075935233</v>
      </c>
      <c r="K52" s="40">
        <f t="shared" si="6"/>
        <v>-1.4318633333333337E-2</v>
      </c>
      <c r="L52" s="40">
        <f t="shared" si="7"/>
        <v>-5.411069392892956E-2</v>
      </c>
      <c r="M52" s="40">
        <f t="shared" si="8"/>
        <v>3.2536328520906377E-2</v>
      </c>
      <c r="N52" s="40">
        <f t="shared" si="12"/>
        <v>0.16375893076923059</v>
      </c>
      <c r="O52" s="40">
        <f t="shared" si="9"/>
        <v>7.9538113003247271E-2</v>
      </c>
      <c r="P52" s="40">
        <v>0.39590000000000003</v>
      </c>
      <c r="Q52" s="40">
        <v>0.1668</v>
      </c>
      <c r="S52" s="1">
        <v>23012</v>
      </c>
      <c r="T52" s="2">
        <v>1.6447400000000001</v>
      </c>
      <c r="U52" s="2">
        <f t="shared" si="5"/>
        <v>1.3119390000000002</v>
      </c>
      <c r="V52" s="3">
        <v>165.6</v>
      </c>
      <c r="X52" s="42">
        <f t="shared" si="10"/>
        <v>1976</v>
      </c>
      <c r="Y52" s="20">
        <v>28.638999999999999</v>
      </c>
    </row>
    <row r="53" spans="1:25" ht="16" x14ac:dyDescent="0.2">
      <c r="A53" s="5">
        <v>1978</v>
      </c>
      <c r="B53" s="14">
        <f t="shared" si="1"/>
        <v>9.0177099999999996E-2</v>
      </c>
      <c r="C53" s="14">
        <f t="shared" si="2"/>
        <v>2.747136E-2</v>
      </c>
      <c r="D53" s="6">
        <v>6.50928391167193E-2</v>
      </c>
      <c r="E53" s="6">
        <v>7.1883333333333341E-2</v>
      </c>
      <c r="F53" s="6">
        <v>-7.7758069075086478E-3</v>
      </c>
      <c r="G53" s="6">
        <v>3.1375849771690861E-2</v>
      </c>
      <c r="H53" s="16">
        <f t="shared" si="11"/>
        <v>0.3556763285024156</v>
      </c>
      <c r="I53" s="16">
        <f t="shared" si="3"/>
        <v>0.15723596053112443</v>
      </c>
      <c r="J53" s="40">
        <f t="shared" si="4"/>
        <v>-2.5084260883280696E-2</v>
      </c>
      <c r="K53" s="40">
        <f t="shared" si="6"/>
        <v>-1.8293766666666655E-2</v>
      </c>
      <c r="L53" s="40">
        <f t="shared" si="7"/>
        <v>-9.7952906907508644E-2</v>
      </c>
      <c r="M53" s="40">
        <f t="shared" si="8"/>
        <v>-5.8801250228309135E-2</v>
      </c>
      <c r="N53" s="40">
        <f t="shared" si="12"/>
        <v>0.26549922850241559</v>
      </c>
      <c r="O53" s="40">
        <f t="shared" si="9"/>
        <v>6.7058860531124434E-2</v>
      </c>
      <c r="P53" s="40">
        <v>0.22640000000000002</v>
      </c>
      <c r="Q53" s="40">
        <v>9.8000000000000049E-3</v>
      </c>
      <c r="S53" s="1">
        <v>23377</v>
      </c>
      <c r="T53" s="2">
        <v>0.97087000000000001</v>
      </c>
      <c r="U53" s="2">
        <f t="shared" si="5"/>
        <v>1.4015070000000001</v>
      </c>
      <c r="V53" s="3">
        <v>224.5</v>
      </c>
      <c r="X53" s="42">
        <f t="shared" si="10"/>
        <v>1977</v>
      </c>
      <c r="Y53" s="20">
        <v>32.835999999999999</v>
      </c>
    </row>
    <row r="54" spans="1:25" ht="16" x14ac:dyDescent="0.2">
      <c r="A54" s="7">
        <v>1979</v>
      </c>
      <c r="B54" s="14">
        <f t="shared" si="1"/>
        <v>0.13293939999999999</v>
      </c>
      <c r="C54" s="14">
        <f t="shared" si="2"/>
        <v>6.5935709999999981E-2</v>
      </c>
      <c r="D54" s="8">
        <v>0.18519490167516386</v>
      </c>
      <c r="E54" s="8">
        <v>0.10069166666666667</v>
      </c>
      <c r="F54" s="8">
        <v>6.7072031247235459E-3</v>
      </c>
      <c r="G54" s="8">
        <v>-2.0091101436615355E-2</v>
      </c>
      <c r="H54" s="16">
        <f t="shared" si="11"/>
        <v>1.3340757238307348</v>
      </c>
      <c r="I54" s="16">
        <f t="shared" si="3"/>
        <v>0.13742466907023854</v>
      </c>
      <c r="J54" s="40">
        <f t="shared" si="4"/>
        <v>5.2255501675163879E-2</v>
      </c>
      <c r="K54" s="40">
        <f t="shared" si="6"/>
        <v>-3.224773333333332E-2</v>
      </c>
      <c r="L54" s="40">
        <f t="shared" si="7"/>
        <v>-0.12623219687527643</v>
      </c>
      <c r="M54" s="40">
        <f t="shared" si="8"/>
        <v>-0.15303050143661534</v>
      </c>
      <c r="N54" s="40">
        <f t="shared" si="12"/>
        <v>1.2011363238307349</v>
      </c>
      <c r="O54" s="40">
        <f t="shared" si="9"/>
        <v>4.4852690702385511E-3</v>
      </c>
      <c r="P54" s="40">
        <v>0.29709999999999998</v>
      </c>
      <c r="Q54" s="40">
        <v>0.21160000000000004</v>
      </c>
      <c r="S54" s="1">
        <v>23743</v>
      </c>
      <c r="T54" s="2">
        <v>1.9230799999999999</v>
      </c>
      <c r="U54" s="2">
        <f t="shared" si="5"/>
        <v>1.572943</v>
      </c>
      <c r="V54" s="3">
        <v>524</v>
      </c>
      <c r="X54" s="42">
        <f t="shared" si="10"/>
        <v>1978</v>
      </c>
      <c r="Y54" s="20">
        <v>37.999000000000002</v>
      </c>
    </row>
    <row r="55" spans="1:25" ht="16" x14ac:dyDescent="0.2">
      <c r="A55" s="5">
        <v>1980</v>
      </c>
      <c r="B55" s="14">
        <f t="shared" si="1"/>
        <v>0.125163</v>
      </c>
      <c r="C55" s="14">
        <f t="shared" si="2"/>
        <v>5.1062549999999998E-2</v>
      </c>
      <c r="D55" s="6">
        <v>0.3173524550676301</v>
      </c>
      <c r="E55" s="6">
        <v>0.11434166666666666</v>
      </c>
      <c r="F55" s="6">
        <v>-2.989744251999403E-2</v>
      </c>
      <c r="G55" s="6">
        <v>-3.3156783371910456E-2</v>
      </c>
      <c r="H55" s="16">
        <f t="shared" si="11"/>
        <v>0.125</v>
      </c>
      <c r="I55" s="16">
        <f t="shared" si="3"/>
        <v>7.3968672635987165E-2</v>
      </c>
      <c r="J55" s="40">
        <f t="shared" si="4"/>
        <v>0.19218945506763011</v>
      </c>
      <c r="K55" s="40">
        <f t="shared" si="6"/>
        <v>-1.0821333333333336E-2</v>
      </c>
      <c r="L55" s="40">
        <f t="shared" si="7"/>
        <v>-0.15506044251999401</v>
      </c>
      <c r="M55" s="40">
        <f t="shared" si="8"/>
        <v>-0.15831978337191044</v>
      </c>
      <c r="N55" s="40">
        <f t="shared" si="12"/>
        <v>-1.6299999999999648E-4</v>
      </c>
      <c r="O55" s="40">
        <f t="shared" si="9"/>
        <v>-5.1194327364012832E-2</v>
      </c>
      <c r="P55" s="40">
        <v>8.6400000000000005E-2</v>
      </c>
      <c r="Q55" s="40">
        <v>-0.26629999999999998</v>
      </c>
      <c r="S55" s="1">
        <v>24108</v>
      </c>
      <c r="T55" s="2">
        <v>3.45912</v>
      </c>
      <c r="U55" s="2">
        <f t="shared" si="5"/>
        <v>1.7277979999999999</v>
      </c>
      <c r="V55" s="3">
        <v>589.5</v>
      </c>
      <c r="X55" s="42">
        <f t="shared" si="10"/>
        <v>1979</v>
      </c>
      <c r="Y55" s="20">
        <v>43.220999999999997</v>
      </c>
    </row>
    <row r="56" spans="1:25" ht="16" x14ac:dyDescent="0.2">
      <c r="A56" s="7">
        <v>1981</v>
      </c>
      <c r="B56" s="14">
        <f t="shared" si="1"/>
        <v>8.92236E-2</v>
      </c>
      <c r="C56" s="14">
        <f t="shared" si="2"/>
        <v>8.1771400000000133E-3</v>
      </c>
      <c r="D56" s="8">
        <v>-4.7023902474955762E-2</v>
      </c>
      <c r="E56" s="8">
        <v>0.14025000000000001</v>
      </c>
      <c r="F56" s="8">
        <v>8.1992153358923542E-2</v>
      </c>
      <c r="G56" s="8">
        <v>8.4623994808912056E-2</v>
      </c>
      <c r="H56" s="16">
        <f t="shared" si="11"/>
        <v>-0.32145886344359631</v>
      </c>
      <c r="I56" s="16">
        <f t="shared" si="3"/>
        <v>5.0950062475763724E-2</v>
      </c>
      <c r="J56" s="40">
        <f t="shared" si="4"/>
        <v>-0.13624750247495576</v>
      </c>
      <c r="K56" s="40">
        <f t="shared" si="6"/>
        <v>5.1026400000000013E-2</v>
      </c>
      <c r="L56" s="40">
        <f t="shared" si="7"/>
        <v>-7.2314466410764583E-3</v>
      </c>
      <c r="M56" s="40">
        <f t="shared" si="8"/>
        <v>-4.5996051910879437E-3</v>
      </c>
      <c r="N56" s="40">
        <f t="shared" si="12"/>
        <v>-0.41068246344359632</v>
      </c>
      <c r="O56" s="40">
        <f t="shared" si="9"/>
        <v>-3.8273537524236276E-2</v>
      </c>
      <c r="P56" s="40">
        <v>3.49E-2</v>
      </c>
      <c r="Q56" s="40">
        <v>0.25640000000000002</v>
      </c>
      <c r="S56" s="1">
        <v>24473</v>
      </c>
      <c r="T56" s="2">
        <v>3.0395099999999999</v>
      </c>
      <c r="U56" s="2">
        <f t="shared" si="5"/>
        <v>1.7752030000000001</v>
      </c>
      <c r="V56" s="3">
        <v>400</v>
      </c>
      <c r="X56" s="42">
        <f t="shared" si="10"/>
        <v>1980</v>
      </c>
      <c r="Y56" s="20">
        <v>46.417999999999999</v>
      </c>
    </row>
    <row r="57" spans="1:25" ht="16" x14ac:dyDescent="0.2">
      <c r="A57" s="5">
        <v>1982</v>
      </c>
      <c r="B57" s="14">
        <f t="shared" si="1"/>
        <v>3.8297900000000003E-2</v>
      </c>
      <c r="C57" s="14">
        <f t="shared" si="2"/>
        <v>-4.8404590000000018E-2</v>
      </c>
      <c r="D57" s="6">
        <v>0.20419055079559353</v>
      </c>
      <c r="E57" s="6">
        <v>0.10614166666666666</v>
      </c>
      <c r="F57" s="6">
        <v>0.32814549486295586</v>
      </c>
      <c r="G57" s="6">
        <v>0.2905245565590866</v>
      </c>
      <c r="H57" s="16">
        <f t="shared" si="11"/>
        <v>0.12000000000000011</v>
      </c>
      <c r="I57" s="16">
        <f t="shared" si="3"/>
        <v>5.6372096837011831E-3</v>
      </c>
      <c r="J57" s="40">
        <f t="shared" si="4"/>
        <v>0.16589265079559354</v>
      </c>
      <c r="K57" s="40">
        <f t="shared" si="6"/>
        <v>6.7843766666666666E-2</v>
      </c>
      <c r="L57" s="40">
        <f t="shared" si="7"/>
        <v>0.28984759486295586</v>
      </c>
      <c r="M57" s="40">
        <f t="shared" si="8"/>
        <v>0.2522266565590866</v>
      </c>
      <c r="N57" s="40">
        <f t="shared" si="12"/>
        <v>8.1702100000000111E-2</v>
      </c>
      <c r="O57" s="40">
        <f t="shared" si="9"/>
        <v>-3.266069031629882E-2</v>
      </c>
      <c r="P57" s="40">
        <v>8.3099999999999993E-2</v>
      </c>
      <c r="Q57" s="40">
        <v>0.30389999999999995</v>
      </c>
      <c r="S57" s="1">
        <v>24838</v>
      </c>
      <c r="T57" s="2">
        <v>4.71976</v>
      </c>
      <c r="U57" s="2">
        <f t="shared" si="5"/>
        <v>1.7892990000000002</v>
      </c>
      <c r="V57" s="3">
        <v>448</v>
      </c>
      <c r="X57" s="42">
        <f t="shared" si="10"/>
        <v>1981</v>
      </c>
      <c r="Y57" s="20">
        <v>48.783000000000001</v>
      </c>
    </row>
    <row r="58" spans="1:25" ht="16" x14ac:dyDescent="0.2">
      <c r="A58" s="7">
        <v>1983</v>
      </c>
      <c r="B58" s="14">
        <f t="shared" si="1"/>
        <v>3.79098E-2</v>
      </c>
      <c r="C58" s="14">
        <f t="shared" si="2"/>
        <v>-4.9216150000000007E-2</v>
      </c>
      <c r="D58" s="8">
        <v>0.22337155858930619</v>
      </c>
      <c r="E58" s="8">
        <v>8.6108333333333342E-2</v>
      </c>
      <c r="F58" s="8">
        <v>3.2002094451429264E-2</v>
      </c>
      <c r="G58" s="8">
        <v>0.16194289622798366</v>
      </c>
      <c r="H58" s="16">
        <f t="shared" si="11"/>
        <v>-0.1484375</v>
      </c>
      <c r="I58" s="16">
        <f t="shared" si="3"/>
        <v>4.7494802071017972E-2</v>
      </c>
      <c r="J58" s="40">
        <f t="shared" si="4"/>
        <v>0.18546175858930619</v>
      </c>
      <c r="K58" s="40">
        <f t="shared" si="6"/>
        <v>4.8198533333333342E-2</v>
      </c>
      <c r="L58" s="40">
        <f t="shared" si="7"/>
        <v>-5.9077055485707367E-3</v>
      </c>
      <c r="M58" s="40">
        <f t="shared" si="8"/>
        <v>0.12403309622798367</v>
      </c>
      <c r="N58" s="40">
        <f t="shared" si="12"/>
        <v>-0.18634729999999999</v>
      </c>
      <c r="O58" s="40">
        <f t="shared" si="9"/>
        <v>9.5850020710179715E-3</v>
      </c>
      <c r="P58" s="40">
        <v>0.1628</v>
      </c>
      <c r="Q58" s="40">
        <v>0.29009999999999997</v>
      </c>
      <c r="S58" s="1">
        <v>25204</v>
      </c>
      <c r="T58" s="2">
        <v>6.1971800000000004</v>
      </c>
      <c r="U58" s="2">
        <f t="shared" si="5"/>
        <v>2.0852189999999999</v>
      </c>
      <c r="V58" s="3">
        <v>381.5</v>
      </c>
      <c r="X58" s="42">
        <f t="shared" si="10"/>
        <v>1982</v>
      </c>
      <c r="Y58" s="20">
        <v>49.058</v>
      </c>
    </row>
    <row r="59" spans="1:25" ht="16" x14ac:dyDescent="0.2">
      <c r="A59" s="5">
        <v>1984</v>
      </c>
      <c r="B59" s="14">
        <f t="shared" si="1"/>
        <v>3.94867E-2</v>
      </c>
      <c r="C59" s="14">
        <f t="shared" si="2"/>
        <v>-4.2724349999999994E-2</v>
      </c>
      <c r="D59" s="6">
        <v>6.14614199963621E-2</v>
      </c>
      <c r="E59" s="6">
        <v>9.5225000000000004E-2</v>
      </c>
      <c r="F59" s="6">
        <v>0.13733364344102345</v>
      </c>
      <c r="G59" s="6">
        <v>0.15619207332454216</v>
      </c>
      <c r="H59" s="16">
        <f t="shared" si="11"/>
        <v>-0.19003931847968547</v>
      </c>
      <c r="I59" s="16">
        <f t="shared" si="3"/>
        <v>4.6781349731454869E-2</v>
      </c>
      <c r="J59" s="40">
        <f t="shared" si="4"/>
        <v>2.1974719996362101E-2</v>
      </c>
      <c r="K59" s="40">
        <f t="shared" si="6"/>
        <v>5.5738300000000005E-2</v>
      </c>
      <c r="L59" s="40">
        <f t="shared" si="7"/>
        <v>9.7846943441023446E-2</v>
      </c>
      <c r="M59" s="40">
        <f t="shared" si="8"/>
        <v>0.11670537332454216</v>
      </c>
      <c r="N59" s="40">
        <f t="shared" si="12"/>
        <v>-0.22952601847968546</v>
      </c>
      <c r="O59" s="40">
        <f t="shared" si="9"/>
        <v>7.2946497314548692E-3</v>
      </c>
      <c r="P59" s="40">
        <v>-0.23480000000000001</v>
      </c>
      <c r="Q59" s="40">
        <v>0.30249999999999999</v>
      </c>
      <c r="S59" s="1">
        <v>25569</v>
      </c>
      <c r="T59" s="2">
        <v>5.57029</v>
      </c>
      <c r="U59" s="2">
        <f t="shared" si="5"/>
        <v>2.531927</v>
      </c>
      <c r="V59" s="3">
        <v>309</v>
      </c>
      <c r="X59" s="42">
        <f t="shared" si="10"/>
        <v>1983</v>
      </c>
      <c r="Y59" s="20">
        <v>51.387999999999998</v>
      </c>
    </row>
    <row r="60" spans="1:25" ht="16" x14ac:dyDescent="0.2">
      <c r="A60" s="7">
        <v>1985</v>
      </c>
      <c r="B60" s="14">
        <f t="shared" si="1"/>
        <v>3.7986699999999998E-2</v>
      </c>
      <c r="C60" s="14">
        <f t="shared" si="2"/>
        <v>-3.5835359999999997E-2</v>
      </c>
      <c r="D60" s="8">
        <v>0.31235149485768948</v>
      </c>
      <c r="E60" s="8">
        <v>7.4791666666666673E-2</v>
      </c>
      <c r="F60" s="8">
        <v>0.2571248821260641</v>
      </c>
      <c r="G60" s="8">
        <v>0.23862641849916477</v>
      </c>
      <c r="H60" s="16">
        <f t="shared" si="11"/>
        <v>5.8252427184465994E-2</v>
      </c>
      <c r="I60" s="16">
        <f t="shared" si="3"/>
        <v>7.4713712076145189E-2</v>
      </c>
      <c r="J60" s="40">
        <f t="shared" si="4"/>
        <v>0.2743647948576895</v>
      </c>
      <c r="K60" s="40">
        <f t="shared" si="6"/>
        <v>3.6804966666666675E-2</v>
      </c>
      <c r="L60" s="40">
        <f t="shared" si="7"/>
        <v>0.21913818212606412</v>
      </c>
      <c r="M60" s="40">
        <f t="shared" si="8"/>
        <v>0.20063971849916479</v>
      </c>
      <c r="N60" s="40">
        <f t="shared" si="12"/>
        <v>2.0265727184465995E-2</v>
      </c>
      <c r="O60" s="40">
        <f t="shared" si="9"/>
        <v>3.6727012076145191E-2</v>
      </c>
      <c r="P60" s="40">
        <v>-7.240000000000002E-2</v>
      </c>
      <c r="Q60" s="40">
        <v>6.8000000000000326E-3</v>
      </c>
      <c r="S60" s="1">
        <v>25934</v>
      </c>
      <c r="T60" s="2">
        <v>3.26633</v>
      </c>
      <c r="U60" s="2">
        <f t="shared" si="5"/>
        <v>2.9529019999999999</v>
      </c>
      <c r="V60" s="3">
        <v>327</v>
      </c>
      <c r="X60" s="42">
        <f t="shared" si="10"/>
        <v>1984</v>
      </c>
      <c r="Y60" s="20">
        <v>53.792000000000002</v>
      </c>
    </row>
    <row r="61" spans="1:25" ht="16" x14ac:dyDescent="0.2">
      <c r="A61" s="5">
        <v>1986</v>
      </c>
      <c r="B61" s="14">
        <f t="shared" si="1"/>
        <v>1.0979000000000001E-2</v>
      </c>
      <c r="C61" s="14">
        <f t="shared" si="2"/>
        <v>-5.9705309999999998E-2</v>
      </c>
      <c r="D61" s="6">
        <v>0.18494578758046187</v>
      </c>
      <c r="E61" s="6">
        <v>5.9783333333333334E-2</v>
      </c>
      <c r="F61" s="6">
        <v>0.24284215141767618</v>
      </c>
      <c r="G61" s="6">
        <v>0.21485515309759495</v>
      </c>
      <c r="H61" s="16">
        <f t="shared" si="11"/>
        <v>0.19541284403669712</v>
      </c>
      <c r="I61" s="16">
        <f t="shared" si="3"/>
        <v>9.6123575098164826E-2</v>
      </c>
      <c r="J61" s="40">
        <f t="shared" si="4"/>
        <v>0.17396678758046188</v>
      </c>
      <c r="K61" s="40">
        <f t="shared" si="6"/>
        <v>4.8804333333333332E-2</v>
      </c>
      <c r="L61" s="40">
        <f t="shared" si="7"/>
        <v>0.23186315141767619</v>
      </c>
      <c r="M61" s="40">
        <f t="shared" si="8"/>
        <v>0.20387615309759496</v>
      </c>
      <c r="N61" s="40">
        <f t="shared" si="12"/>
        <v>0.18443384403669713</v>
      </c>
      <c r="O61" s="40">
        <f t="shared" si="9"/>
        <v>8.5144575098164824E-2</v>
      </c>
      <c r="P61" s="40">
        <v>-0.16510000000000002</v>
      </c>
      <c r="Q61" s="40">
        <v>9.8599999999999993E-2</v>
      </c>
      <c r="S61" s="1">
        <v>26299</v>
      </c>
      <c r="T61" s="2">
        <v>3.4063300000000001</v>
      </c>
      <c r="U61" s="2">
        <f t="shared" si="5"/>
        <v>3.212421</v>
      </c>
      <c r="V61" s="3">
        <v>390.9</v>
      </c>
      <c r="X61" s="42">
        <f t="shared" si="10"/>
        <v>1985</v>
      </c>
      <c r="Y61" s="20">
        <v>57.811</v>
      </c>
    </row>
    <row r="62" spans="1:25" ht="16" x14ac:dyDescent="0.2">
      <c r="A62" s="7">
        <v>1987</v>
      </c>
      <c r="B62" s="14">
        <f t="shared" si="1"/>
        <v>4.4343899999999999E-2</v>
      </c>
      <c r="C62" s="14">
        <f t="shared" si="2"/>
        <v>-2.2573449999999988E-2</v>
      </c>
      <c r="D62" s="8">
        <v>5.8127216418218712E-2</v>
      </c>
      <c r="E62" s="8">
        <v>5.7750000000000003E-2</v>
      </c>
      <c r="F62" s="8">
        <v>-4.9605089379262279E-2</v>
      </c>
      <c r="G62" s="8">
        <v>2.289846084276681E-2</v>
      </c>
      <c r="H62" s="16">
        <f t="shared" si="11"/>
        <v>0.24456382706574575</v>
      </c>
      <c r="I62" s="16">
        <f t="shared" si="3"/>
        <v>7.8762151243529699E-2</v>
      </c>
      <c r="J62" s="40">
        <f t="shared" si="4"/>
        <v>1.3783316418218713E-2</v>
      </c>
      <c r="K62" s="40">
        <f t="shared" si="6"/>
        <v>1.3406100000000004E-2</v>
      </c>
      <c r="L62" s="40">
        <f t="shared" si="7"/>
        <v>-9.3948989379262271E-2</v>
      </c>
      <c r="M62" s="40">
        <f t="shared" si="8"/>
        <v>-2.1445439157233188E-2</v>
      </c>
      <c r="N62" s="40">
        <f t="shared" si="12"/>
        <v>0.20021992706574576</v>
      </c>
      <c r="O62" s="40">
        <f t="shared" si="9"/>
        <v>3.44182512435297E-2</v>
      </c>
      <c r="P62" s="40">
        <v>-0.193</v>
      </c>
      <c r="Q62" s="40">
        <v>1.0000000000000009E-3</v>
      </c>
      <c r="S62" s="1">
        <v>26665</v>
      </c>
      <c r="T62" s="2">
        <v>8.7058800000000005</v>
      </c>
      <c r="U62" s="2">
        <f t="shared" si="5"/>
        <v>3.419721</v>
      </c>
      <c r="V62" s="3">
        <v>486.5</v>
      </c>
      <c r="X62" s="42">
        <f t="shared" si="10"/>
        <v>1986</v>
      </c>
      <c r="Y62" s="20">
        <v>63.368000000000002</v>
      </c>
    </row>
    <row r="63" spans="1:25" ht="16" x14ac:dyDescent="0.2">
      <c r="A63" s="5">
        <v>1988</v>
      </c>
      <c r="B63" s="14">
        <f t="shared" si="1"/>
        <v>4.41941E-2</v>
      </c>
      <c r="C63" s="14">
        <f t="shared" si="2"/>
        <v>-2.045661E-2</v>
      </c>
      <c r="D63" s="6">
        <v>0.16537192812044688</v>
      </c>
      <c r="E63" s="6">
        <v>6.6674999999999998E-2</v>
      </c>
      <c r="F63" s="6">
        <v>8.2235958434841674E-2</v>
      </c>
      <c r="G63" s="6">
        <v>0.15115070067120029</v>
      </c>
      <c r="H63" s="16">
        <f t="shared" si="11"/>
        <v>-0.1569373072970196</v>
      </c>
      <c r="I63" s="16">
        <f t="shared" si="3"/>
        <v>7.210462411679508E-2</v>
      </c>
      <c r="J63" s="40">
        <f t="shared" si="4"/>
        <v>0.12117782812044688</v>
      </c>
      <c r="K63" s="40">
        <f t="shared" si="6"/>
        <v>2.2480899999999998E-2</v>
      </c>
      <c r="L63" s="40">
        <f t="shared" si="7"/>
        <v>3.8041858434841674E-2</v>
      </c>
      <c r="M63" s="40">
        <f t="shared" si="8"/>
        <v>0.10695660067120029</v>
      </c>
      <c r="N63" s="40">
        <f t="shared" si="12"/>
        <v>-0.20113140729701962</v>
      </c>
      <c r="O63" s="40">
        <f t="shared" si="9"/>
        <v>2.791052411679508E-2</v>
      </c>
      <c r="P63" s="40">
        <v>6.2000000000000102E-3</v>
      </c>
      <c r="Q63" s="40">
        <v>0.2298</v>
      </c>
      <c r="S63" s="1">
        <v>27030</v>
      </c>
      <c r="T63" s="2">
        <v>12.33766</v>
      </c>
      <c r="U63" s="2">
        <f t="shared" si="5"/>
        <v>4.1258350000000004</v>
      </c>
      <c r="V63" s="3">
        <v>410.15</v>
      </c>
      <c r="X63" s="42">
        <f t="shared" si="10"/>
        <v>1987</v>
      </c>
      <c r="Y63" s="21">
        <v>68.358999999999995</v>
      </c>
    </row>
    <row r="64" spans="1:25" ht="16" x14ac:dyDescent="0.2">
      <c r="A64" s="7">
        <v>1989</v>
      </c>
      <c r="B64" s="14">
        <f t="shared" si="1"/>
        <v>4.6473000000000007E-2</v>
      </c>
      <c r="C64" s="14">
        <f t="shared" si="2"/>
        <v>-1.3579409999999993E-2</v>
      </c>
      <c r="D64" s="8">
        <v>0.31475183638196724</v>
      </c>
      <c r="E64" s="8">
        <v>8.111666666666667E-2</v>
      </c>
      <c r="F64" s="8">
        <v>0.17693647159446219</v>
      </c>
      <c r="G64" s="8">
        <v>0.15789666531437313</v>
      </c>
      <c r="H64" s="16">
        <f t="shared" si="11"/>
        <v>-2.2308911373887574E-2</v>
      </c>
      <c r="I64" s="16">
        <f t="shared" si="3"/>
        <v>4.3813448313502867E-2</v>
      </c>
      <c r="J64" s="40">
        <f t="shared" si="4"/>
        <v>0.26827883638196726</v>
      </c>
      <c r="K64" s="40">
        <f t="shared" si="6"/>
        <v>3.4643666666666663E-2</v>
      </c>
      <c r="L64" s="40">
        <f t="shared" si="7"/>
        <v>0.13046347159446217</v>
      </c>
      <c r="M64" s="40">
        <f t="shared" si="8"/>
        <v>0.11142366531437312</v>
      </c>
      <c r="N64" s="40">
        <f t="shared" si="12"/>
        <v>-6.8781911373887589E-2</v>
      </c>
      <c r="O64" s="40">
        <f t="shared" si="9"/>
        <v>-2.65955168649714E-3</v>
      </c>
      <c r="P64" s="40">
        <v>-0.25909999999999994</v>
      </c>
      <c r="Q64" s="40">
        <v>-7.9700000000000021E-2</v>
      </c>
      <c r="S64" s="1">
        <v>27395</v>
      </c>
      <c r="T64" s="2">
        <v>6.93642</v>
      </c>
      <c r="U64" s="2">
        <f t="shared" si="5"/>
        <v>5.2625140000000004</v>
      </c>
      <c r="V64" s="3">
        <v>401</v>
      </c>
      <c r="X64" s="42">
        <f t="shared" si="10"/>
        <v>1988</v>
      </c>
      <c r="Y64" s="21">
        <v>73.287999999999997</v>
      </c>
    </row>
    <row r="65" spans="1:25" ht="16" x14ac:dyDescent="0.2">
      <c r="A65" s="5">
        <v>1990</v>
      </c>
      <c r="B65" s="14">
        <f t="shared" si="1"/>
        <v>6.1062599999999995E-2</v>
      </c>
      <c r="C65" s="14">
        <f t="shared" si="2"/>
        <v>9.6568299999999913E-3</v>
      </c>
      <c r="D65" s="6">
        <v>-3.0644516129032118E-2</v>
      </c>
      <c r="E65" s="6">
        <v>7.4933333333333338E-2</v>
      </c>
      <c r="F65" s="6">
        <v>6.2353753335533363E-2</v>
      </c>
      <c r="G65" s="6">
        <v>6.1400628860817041E-2</v>
      </c>
      <c r="H65" s="16">
        <f t="shared" si="11"/>
        <v>-2.4937655860349128E-2</v>
      </c>
      <c r="I65" s="16">
        <f t="shared" si="3"/>
        <v>-6.9151230735041702E-3</v>
      </c>
      <c r="J65" s="40">
        <f t="shared" si="4"/>
        <v>-9.170711612903211E-2</v>
      </c>
      <c r="K65" s="40">
        <f t="shared" si="6"/>
        <v>1.3870733333333343E-2</v>
      </c>
      <c r="L65" s="40">
        <f t="shared" si="7"/>
        <v>1.2911533355333682E-3</v>
      </c>
      <c r="M65" s="40">
        <f t="shared" si="8"/>
        <v>3.3802886081704675E-4</v>
      </c>
      <c r="N65" s="40">
        <f t="shared" si="12"/>
        <v>-8.6000255860349123E-2</v>
      </c>
      <c r="O65" s="40">
        <f t="shared" si="9"/>
        <v>-6.7977723073504165E-2</v>
      </c>
      <c r="P65" s="40">
        <v>-0.27050000000000002</v>
      </c>
      <c r="Q65" s="40">
        <v>-0.35570000000000002</v>
      </c>
      <c r="S65" s="1">
        <v>27760</v>
      </c>
      <c r="T65" s="2">
        <v>4.8648600000000002</v>
      </c>
      <c r="U65" s="2">
        <f t="shared" si="5"/>
        <v>5.7638480000000003</v>
      </c>
      <c r="V65" s="3">
        <v>391</v>
      </c>
      <c r="X65" s="42">
        <f t="shared" si="10"/>
        <v>1989</v>
      </c>
      <c r="Y65" s="21">
        <v>76.498999999999995</v>
      </c>
    </row>
    <row r="66" spans="1:25" ht="16" x14ac:dyDescent="0.2">
      <c r="A66" s="7">
        <v>1991</v>
      </c>
      <c r="B66" s="14">
        <f t="shared" si="1"/>
        <v>3.0642800000000001E-2</v>
      </c>
      <c r="C66" s="14">
        <f t="shared" si="2"/>
        <v>-1.4352929999999996E-2</v>
      </c>
      <c r="D66" s="8">
        <v>0.30234843134879757</v>
      </c>
      <c r="E66" s="8">
        <v>5.3749999999999999E-2</v>
      </c>
      <c r="F66" s="8">
        <v>0.15004510019517303</v>
      </c>
      <c r="G66" s="8">
        <v>0.17853487146763175</v>
      </c>
      <c r="H66" s="16">
        <f t="shared" si="11"/>
        <v>-9.6163682864450206E-2</v>
      </c>
      <c r="I66" s="16">
        <f t="shared" si="3"/>
        <v>-1.579570883243453E-3</v>
      </c>
      <c r="J66" s="40">
        <f t="shared" si="4"/>
        <v>0.27170563134879755</v>
      </c>
      <c r="K66" s="40">
        <f t="shared" si="6"/>
        <v>2.3107199999999998E-2</v>
      </c>
      <c r="L66" s="40">
        <f t="shared" si="7"/>
        <v>0.11940230019517303</v>
      </c>
      <c r="M66" s="40">
        <f t="shared" si="8"/>
        <v>0.14789207146763175</v>
      </c>
      <c r="N66" s="40">
        <f t="shared" si="12"/>
        <v>-0.1268064828644502</v>
      </c>
      <c r="O66" s="40">
        <f t="shared" si="9"/>
        <v>-3.2222370883243451E-2</v>
      </c>
      <c r="P66" s="40">
        <v>0.16610000000000003</v>
      </c>
      <c r="Q66" s="40">
        <v>-0.29649999999999999</v>
      </c>
      <c r="S66" s="1">
        <v>28126</v>
      </c>
      <c r="T66" s="2">
        <v>6.7010300000000003</v>
      </c>
      <c r="U66" s="2">
        <f t="shared" si="5"/>
        <v>5.9044220000000003</v>
      </c>
      <c r="V66" s="3">
        <v>353.4</v>
      </c>
      <c r="X66" s="42">
        <f t="shared" si="10"/>
        <v>1990</v>
      </c>
      <c r="Y66" s="22">
        <v>75.97</v>
      </c>
    </row>
    <row r="67" spans="1:25" ht="16" x14ac:dyDescent="0.2">
      <c r="A67" s="5">
        <v>1992</v>
      </c>
      <c r="B67" s="14">
        <f t="shared" si="1"/>
        <v>2.9006500000000001E-2</v>
      </c>
      <c r="C67" s="14">
        <f t="shared" si="2"/>
        <v>-1.0131150000000002E-2</v>
      </c>
      <c r="D67" s="6">
        <v>7.493727972380064E-2</v>
      </c>
      <c r="E67" s="6">
        <v>3.4316666666666669E-2</v>
      </c>
      <c r="F67" s="6">
        <v>9.3616373162079422E-2</v>
      </c>
      <c r="G67" s="6">
        <v>0.12172255869896652</v>
      </c>
      <c r="H67" s="16">
        <f t="shared" si="11"/>
        <v>-5.8007923033389974E-2</v>
      </c>
      <c r="I67" s="16">
        <f t="shared" si="3"/>
        <v>8.1740276862227734E-3</v>
      </c>
      <c r="J67" s="40">
        <f t="shared" si="4"/>
        <v>4.5930779723800635E-2</v>
      </c>
      <c r="K67" s="40">
        <f t="shared" si="6"/>
        <v>5.3101666666666679E-3</v>
      </c>
      <c r="L67" s="40">
        <f t="shared" si="7"/>
        <v>6.4609873162079418E-2</v>
      </c>
      <c r="M67" s="40">
        <f t="shared" si="8"/>
        <v>9.2716058698966514E-2</v>
      </c>
      <c r="N67" s="40">
        <f t="shared" si="12"/>
        <v>-8.7014423033389979E-2</v>
      </c>
      <c r="O67" s="40">
        <f t="shared" si="9"/>
        <v>-2.0832472313777228E-2</v>
      </c>
      <c r="P67" s="40">
        <v>0.19899999999999998</v>
      </c>
      <c r="Q67" s="40">
        <v>0.42230000000000006</v>
      </c>
      <c r="S67" s="1">
        <v>28491</v>
      </c>
      <c r="T67" s="2">
        <v>9.0177099999999992</v>
      </c>
      <c r="U67" s="2">
        <f t="shared" si="5"/>
        <v>6.2705739999999999</v>
      </c>
      <c r="V67" s="3">
        <v>332.9</v>
      </c>
      <c r="X67" s="42">
        <f t="shared" si="10"/>
        <v>1991</v>
      </c>
      <c r="Y67" s="22">
        <v>75.849999999999994</v>
      </c>
    </row>
    <row r="68" spans="1:25" ht="16" x14ac:dyDescent="0.2">
      <c r="A68" s="7">
        <v>1993</v>
      </c>
      <c r="B68" s="14">
        <f t="shared" ref="B68:B95" si="13">T82/100</f>
        <v>2.7484099999999997E-2</v>
      </c>
      <c r="C68" s="14">
        <f t="shared" ref="C68:C95" si="14">B68-U82/100</f>
        <v>-1.0724410000000004E-2</v>
      </c>
      <c r="D68" s="8">
        <v>9.96705147919488E-2</v>
      </c>
      <c r="E68" s="8">
        <v>2.9975000000000002E-2</v>
      </c>
      <c r="F68" s="8">
        <v>0.14210957589263107</v>
      </c>
      <c r="G68" s="8">
        <v>0.16431517219561104</v>
      </c>
      <c r="H68" s="16">
        <f t="shared" si="11"/>
        <v>0.17347551817362583</v>
      </c>
      <c r="I68" s="16">
        <f t="shared" ref="I68:I95" si="15">Y69/Y68-1</f>
        <v>2.1577089054531262E-2</v>
      </c>
      <c r="J68" s="40">
        <f t="shared" ref="J68:J95" si="16">D68-$B68</f>
        <v>7.2186414791948803E-2</v>
      </c>
      <c r="K68" s="40">
        <f t="shared" si="6"/>
        <v>2.4909000000000042E-3</v>
      </c>
      <c r="L68" s="40">
        <f t="shared" si="7"/>
        <v>0.11462547589263107</v>
      </c>
      <c r="M68" s="40">
        <f t="shared" si="8"/>
        <v>0.13683107219561103</v>
      </c>
      <c r="N68" s="40">
        <f t="shared" si="12"/>
        <v>0.14599141817362582</v>
      </c>
      <c r="O68" s="40">
        <f t="shared" si="9"/>
        <v>-5.9070109454687353E-3</v>
      </c>
      <c r="P68" s="40">
        <v>0.18609999999999999</v>
      </c>
      <c r="Q68" s="40">
        <v>0.34010000000000007</v>
      </c>
      <c r="S68" s="1">
        <v>28856</v>
      </c>
      <c r="T68" s="2">
        <v>13.293939999999999</v>
      </c>
      <c r="U68" s="2">
        <f t="shared" si="5"/>
        <v>6.7003690000000002</v>
      </c>
      <c r="V68" s="3">
        <v>390.65</v>
      </c>
      <c r="X68" s="42">
        <f t="shared" si="10"/>
        <v>1992</v>
      </c>
      <c r="Y68" s="22">
        <v>76.47</v>
      </c>
    </row>
    <row r="69" spans="1:25" ht="16" x14ac:dyDescent="0.2">
      <c r="A69" s="5">
        <v>1994</v>
      </c>
      <c r="B69" s="14">
        <f t="shared" si="13"/>
        <v>2.6749000000000002E-2</v>
      </c>
      <c r="C69" s="14">
        <f t="shared" si="14"/>
        <v>-1.0416939999999993E-2</v>
      </c>
      <c r="D69" s="6">
        <v>1.3259206774573897E-2</v>
      </c>
      <c r="E69" s="6">
        <v>4.2466666666666673E-2</v>
      </c>
      <c r="F69" s="6">
        <v>-8.0366555509985921E-2</v>
      </c>
      <c r="G69" s="6">
        <v>-1.3192033475710699E-2</v>
      </c>
      <c r="H69" s="16">
        <f t="shared" si="11"/>
        <v>-2.0862664789453422E-2</v>
      </c>
      <c r="I69" s="16">
        <f t="shared" si="15"/>
        <v>2.5089605734766929E-2</v>
      </c>
      <c r="J69" s="40">
        <f t="shared" si="16"/>
        <v>-1.3489793225426105E-2</v>
      </c>
      <c r="K69" s="40">
        <f t="shared" si="6"/>
        <v>1.5717666666666671E-2</v>
      </c>
      <c r="L69" s="40">
        <f t="shared" si="7"/>
        <v>-0.10711555550998592</v>
      </c>
      <c r="M69" s="40">
        <f t="shared" si="8"/>
        <v>-3.9941033475710701E-2</v>
      </c>
      <c r="N69" s="40">
        <f t="shared" si="12"/>
        <v>-4.7611664789453424E-2</v>
      </c>
      <c r="O69" s="40">
        <f t="shared" si="9"/>
        <v>-1.6593942652330732E-3</v>
      </c>
      <c r="P69" s="40">
        <v>-7.1499999999999994E-2</v>
      </c>
      <c r="Q69" s="40">
        <v>-3.5699999999999996E-2</v>
      </c>
      <c r="S69" s="1">
        <v>29221</v>
      </c>
      <c r="T69" s="2">
        <v>12.516299999999999</v>
      </c>
      <c r="U69" s="2">
        <f t="shared" si="5"/>
        <v>7.4100449999999993</v>
      </c>
      <c r="V69" s="3">
        <v>382.5</v>
      </c>
      <c r="X69" s="42">
        <f t="shared" si="10"/>
        <v>1993</v>
      </c>
      <c r="Y69" s="22">
        <v>78.12</v>
      </c>
    </row>
    <row r="70" spans="1:25" ht="16" x14ac:dyDescent="0.2">
      <c r="A70" s="7">
        <v>1995</v>
      </c>
      <c r="B70" s="14">
        <f t="shared" si="13"/>
        <v>2.53841E-2</v>
      </c>
      <c r="C70" s="14">
        <f t="shared" si="14"/>
        <v>-1.0508070000000001E-2</v>
      </c>
      <c r="D70" s="8">
        <v>0.37195198902606308</v>
      </c>
      <c r="E70" s="8">
        <v>5.4900000000000004E-2</v>
      </c>
      <c r="F70" s="8">
        <v>0.23480780112538907</v>
      </c>
      <c r="G70" s="8">
        <v>0.20156218170640219</v>
      </c>
      <c r="H70" s="16">
        <f t="shared" si="11"/>
        <v>1.098039215686275E-2</v>
      </c>
      <c r="I70" s="16">
        <f t="shared" si="15"/>
        <v>1.7982017982018039E-2</v>
      </c>
      <c r="J70" s="40">
        <f t="shared" si="16"/>
        <v>0.34656788902606306</v>
      </c>
      <c r="K70" s="40">
        <f t="shared" si="6"/>
        <v>2.9515900000000005E-2</v>
      </c>
      <c r="L70" s="40">
        <f t="shared" si="7"/>
        <v>0.20942370112538908</v>
      </c>
      <c r="M70" s="40">
        <f t="shared" si="8"/>
        <v>0.1761780817064022</v>
      </c>
      <c r="N70" s="40">
        <f t="shared" si="12"/>
        <v>-1.4403707843137249E-2</v>
      </c>
      <c r="O70" s="40">
        <f t="shared" si="9"/>
        <v>-7.4020820179819605E-3</v>
      </c>
      <c r="P70" s="40">
        <v>-7.2699999999999959E-2</v>
      </c>
      <c r="Q70" s="40">
        <v>7.8500000000000014E-2</v>
      </c>
      <c r="S70" s="1">
        <v>29587</v>
      </c>
      <c r="T70" s="2">
        <v>8.9223599999999994</v>
      </c>
      <c r="U70" s="2">
        <f t="shared" si="5"/>
        <v>8.1046459999999989</v>
      </c>
      <c r="V70" s="3">
        <v>386.7</v>
      </c>
      <c r="X70" s="42">
        <f t="shared" si="10"/>
        <v>1994</v>
      </c>
      <c r="Y70" s="22">
        <v>80.08</v>
      </c>
    </row>
    <row r="71" spans="1:25" ht="16" x14ac:dyDescent="0.2">
      <c r="A71" s="5">
        <v>1996</v>
      </c>
      <c r="B71" s="14">
        <f t="shared" si="13"/>
        <v>3.3224799999999999E-2</v>
      </c>
      <c r="C71" s="14">
        <f t="shared" si="14"/>
        <v>-1.4071099999999961E-3</v>
      </c>
      <c r="D71" s="6">
        <v>0.22680966018865789</v>
      </c>
      <c r="E71" s="6">
        <v>5.0058333333333337E-2</v>
      </c>
      <c r="F71" s="6">
        <v>1.428607793401844E-2</v>
      </c>
      <c r="G71" s="6">
        <v>4.79259941944115E-2</v>
      </c>
      <c r="H71" s="16">
        <f t="shared" si="11"/>
        <v>-4.4349625032324758E-2</v>
      </c>
      <c r="I71" s="16">
        <f t="shared" si="15"/>
        <v>2.4165848871442686E-2</v>
      </c>
      <c r="J71" s="40">
        <f t="shared" si="16"/>
        <v>0.19358486018865789</v>
      </c>
      <c r="K71" s="40">
        <f t="shared" si="6"/>
        <v>1.6833533333333338E-2</v>
      </c>
      <c r="L71" s="40">
        <f t="shared" si="7"/>
        <v>-1.8938722065981559E-2</v>
      </c>
      <c r="M71" s="40">
        <f t="shared" si="8"/>
        <v>1.4701194194411502E-2</v>
      </c>
      <c r="N71" s="40">
        <f t="shared" si="12"/>
        <v>-7.7574425032324756E-2</v>
      </c>
      <c r="O71" s="40">
        <f t="shared" si="9"/>
        <v>-9.0589511285573132E-3</v>
      </c>
      <c r="P71" s="40">
        <v>-9.9299999999999999E-2</v>
      </c>
      <c r="Q71" s="40">
        <v>5.060000000000002E-2</v>
      </c>
      <c r="S71" s="1">
        <v>29952</v>
      </c>
      <c r="T71" s="2">
        <v>3.82979</v>
      </c>
      <c r="U71" s="2">
        <f t="shared" si="5"/>
        <v>8.6702490000000019</v>
      </c>
      <c r="V71" s="3">
        <v>369.55</v>
      </c>
      <c r="X71" s="42">
        <f t="shared" si="10"/>
        <v>1995</v>
      </c>
      <c r="Y71" s="22">
        <v>81.52</v>
      </c>
    </row>
    <row r="72" spans="1:25" ht="16" x14ac:dyDescent="0.2">
      <c r="A72" s="7">
        <v>1997</v>
      </c>
      <c r="B72" s="14">
        <f t="shared" si="13"/>
        <v>1.7023999999999997E-2</v>
      </c>
      <c r="C72" s="14">
        <f t="shared" si="14"/>
        <v>-1.9832490000000001E-2</v>
      </c>
      <c r="D72" s="8">
        <v>0.33103653103653097</v>
      </c>
      <c r="E72" s="8">
        <v>5.0608333333333332E-2</v>
      </c>
      <c r="F72" s="8">
        <v>9.939130272977531E-2</v>
      </c>
      <c r="G72" s="8">
        <v>0.11834887244426365</v>
      </c>
      <c r="H72" s="16">
        <f t="shared" si="11"/>
        <v>-0.2174265999188203</v>
      </c>
      <c r="I72" s="16">
        <f t="shared" si="15"/>
        <v>4.0244340639597587E-2</v>
      </c>
      <c r="J72" s="40">
        <f t="shared" si="16"/>
        <v>0.31401253103653098</v>
      </c>
      <c r="K72" s="40">
        <f t="shared" si="6"/>
        <v>3.3584333333333334E-2</v>
      </c>
      <c r="L72" s="40">
        <f t="shared" si="7"/>
        <v>8.2367302729775313E-2</v>
      </c>
      <c r="M72" s="40">
        <f t="shared" si="8"/>
        <v>0.10132487244426365</v>
      </c>
      <c r="N72" s="40">
        <f t="shared" si="12"/>
        <v>-0.23445059991882028</v>
      </c>
      <c r="O72" s="40">
        <f t="shared" si="9"/>
        <v>2.3220340639597589E-2</v>
      </c>
      <c r="P72" s="40">
        <v>-0.13000000000000003</v>
      </c>
      <c r="Q72" s="40">
        <v>3.7599999999999981E-2</v>
      </c>
      <c r="S72" s="1">
        <v>30317</v>
      </c>
      <c r="T72" s="2">
        <v>3.7909799999999998</v>
      </c>
      <c r="U72" s="2">
        <f t="shared" si="5"/>
        <v>8.7125950000000003</v>
      </c>
      <c r="V72" s="3">
        <v>289.2</v>
      </c>
      <c r="X72" s="42">
        <f t="shared" si="10"/>
        <v>1996</v>
      </c>
      <c r="Y72" s="22">
        <v>83.49</v>
      </c>
    </row>
    <row r="73" spans="1:25" ht="16" x14ac:dyDescent="0.2">
      <c r="A73" s="5">
        <v>1998</v>
      </c>
      <c r="B73" s="14">
        <f t="shared" si="13"/>
        <v>1.6119000000000001E-2</v>
      </c>
      <c r="C73" s="14">
        <f t="shared" si="14"/>
        <v>-1.8005499999999994E-2</v>
      </c>
      <c r="D73" s="6">
        <v>0.28337953278443584</v>
      </c>
      <c r="E73" s="6">
        <v>4.7766666666666666E-2</v>
      </c>
      <c r="F73" s="6">
        <v>0.14921431922606215</v>
      </c>
      <c r="G73" s="6">
        <v>7.9454561327070808E-2</v>
      </c>
      <c r="H73" s="16">
        <f t="shared" si="11"/>
        <v>-6.0511756569847641E-3</v>
      </c>
      <c r="I73" s="16">
        <f t="shared" si="15"/>
        <v>6.4478986758779611E-2</v>
      </c>
      <c r="J73" s="40">
        <f t="shared" si="16"/>
        <v>0.26726053278443584</v>
      </c>
      <c r="K73" s="40">
        <f t="shared" si="6"/>
        <v>3.1647666666666664E-2</v>
      </c>
      <c r="L73" s="40">
        <f t="shared" si="7"/>
        <v>0.13309531922606216</v>
      </c>
      <c r="M73" s="40">
        <f t="shared" si="8"/>
        <v>6.33355613270708E-2</v>
      </c>
      <c r="N73" s="40">
        <f t="shared" si="12"/>
        <v>-2.2170175656984765E-2</v>
      </c>
      <c r="O73" s="40">
        <f t="shared" si="9"/>
        <v>4.8359986758779609E-2</v>
      </c>
      <c r="P73" s="40">
        <v>-0.4975</v>
      </c>
      <c r="Q73" s="40">
        <v>-0.25850000000000001</v>
      </c>
      <c r="S73" s="1">
        <v>30682</v>
      </c>
      <c r="T73" s="2">
        <v>3.9486699999999999</v>
      </c>
      <c r="U73" s="2">
        <f t="shared" si="5"/>
        <v>8.2211049999999997</v>
      </c>
      <c r="V73" s="3">
        <v>287.45</v>
      </c>
      <c r="X73" s="42">
        <f t="shared" si="10"/>
        <v>1997</v>
      </c>
      <c r="Y73" s="22">
        <v>86.85</v>
      </c>
    </row>
    <row r="74" spans="1:25" ht="16" x14ac:dyDescent="0.2">
      <c r="A74" s="7">
        <v>1999</v>
      </c>
      <c r="B74" s="14">
        <f t="shared" si="13"/>
        <v>2.6845599999999997E-2</v>
      </c>
      <c r="C74" s="14">
        <f t="shared" si="14"/>
        <v>-4.4713899999999987E-3</v>
      </c>
      <c r="D74" s="8">
        <v>0.20885350992084475</v>
      </c>
      <c r="E74" s="8">
        <v>4.6383333333333339E-2</v>
      </c>
      <c r="F74" s="8">
        <v>-8.2542147962685761E-2</v>
      </c>
      <c r="G74" s="8">
        <v>8.4316347548218651E-3</v>
      </c>
      <c r="H74" s="16">
        <f t="shared" si="11"/>
        <v>1.182814402504806E-2</v>
      </c>
      <c r="I74" s="16">
        <f t="shared" si="15"/>
        <v>7.6798269334775515E-2</v>
      </c>
      <c r="J74" s="40">
        <f t="shared" si="16"/>
        <v>0.18200790992084476</v>
      </c>
      <c r="K74" s="40">
        <f t="shared" si="6"/>
        <v>1.9537733333333342E-2</v>
      </c>
      <c r="L74" s="40">
        <f t="shared" si="7"/>
        <v>-0.10938774796268576</v>
      </c>
      <c r="M74" s="40">
        <f t="shared" si="8"/>
        <v>-1.8413965245178132E-2</v>
      </c>
      <c r="N74" s="40">
        <f t="shared" si="12"/>
        <v>-1.5017455974951938E-2</v>
      </c>
      <c r="O74" s="40">
        <f t="shared" si="9"/>
        <v>4.9952669334775518E-2</v>
      </c>
      <c r="P74" s="40">
        <v>0.16720000000000002</v>
      </c>
      <c r="Q74" s="40">
        <v>-0.22440000000000002</v>
      </c>
      <c r="S74" s="1">
        <v>31048</v>
      </c>
      <c r="T74" s="2">
        <v>3.79867</v>
      </c>
      <c r="U74" s="2">
        <f t="shared" si="5"/>
        <v>7.3822059999999992</v>
      </c>
      <c r="V74" s="3">
        <v>290.85000000000002</v>
      </c>
      <c r="X74" s="42">
        <f t="shared" si="10"/>
        <v>1998</v>
      </c>
      <c r="Y74" s="22">
        <v>92.45</v>
      </c>
    </row>
    <row r="75" spans="1:25" ht="16" x14ac:dyDescent="0.2">
      <c r="A75" s="5">
        <v>2000</v>
      </c>
      <c r="B75" s="14">
        <f t="shared" si="13"/>
        <v>3.3868099999999998E-2</v>
      </c>
      <c r="C75" s="14">
        <f t="shared" si="14"/>
        <v>4.5138500000000033E-3</v>
      </c>
      <c r="D75" s="6">
        <v>-9.0318189552492781E-2</v>
      </c>
      <c r="E75" s="6">
        <v>5.8166666666666665E-2</v>
      </c>
      <c r="F75" s="6">
        <v>0.16655267125397488</v>
      </c>
      <c r="G75" s="6">
        <v>9.3296855210372037E-2</v>
      </c>
      <c r="H75" s="16">
        <f t="shared" si="11"/>
        <v>-6.2575210589651209E-2</v>
      </c>
      <c r="I75" s="16">
        <f t="shared" si="15"/>
        <v>9.2817679558011124E-2</v>
      </c>
      <c r="J75" s="40">
        <f t="shared" si="16"/>
        <v>-0.12418628955249278</v>
      </c>
      <c r="K75" s="40">
        <f t="shared" si="6"/>
        <v>2.4298566666666667E-2</v>
      </c>
      <c r="L75" s="40">
        <f t="shared" si="7"/>
        <v>0.13268457125397487</v>
      </c>
      <c r="M75" s="40">
        <f t="shared" si="8"/>
        <v>5.9428755210372039E-2</v>
      </c>
      <c r="N75" s="40">
        <f t="shared" si="12"/>
        <v>-9.6443310589651207E-2</v>
      </c>
      <c r="O75" s="40">
        <f t="shared" si="9"/>
        <v>5.8949579558011125E-2</v>
      </c>
      <c r="P75" s="40">
        <v>2.7300000000000005E-2</v>
      </c>
      <c r="Q75" s="40">
        <v>0.34439999999999998</v>
      </c>
      <c r="S75" s="1">
        <v>31413</v>
      </c>
      <c r="T75" s="2">
        <v>1.0979000000000001</v>
      </c>
      <c r="U75" s="2">
        <f t="shared" si="5"/>
        <v>7.0684309999999995</v>
      </c>
      <c r="V75" s="3">
        <v>272.64999999999998</v>
      </c>
      <c r="X75" s="42">
        <f t="shared" si="10"/>
        <v>1999</v>
      </c>
      <c r="Y75" s="22">
        <v>99.55</v>
      </c>
    </row>
    <row r="76" spans="1:25" ht="16" x14ac:dyDescent="0.2">
      <c r="A76" s="7">
        <v>2001</v>
      </c>
      <c r="B76" s="14">
        <f t="shared" si="13"/>
        <v>1.55172E-2</v>
      </c>
      <c r="C76" s="14">
        <f t="shared" si="14"/>
        <v>-1.11176E-2</v>
      </c>
      <c r="D76" s="8">
        <v>-0.11849759142000185</v>
      </c>
      <c r="E76" s="8">
        <v>3.3883333333333335E-2</v>
      </c>
      <c r="F76" s="8">
        <v>5.5721811892492555E-2</v>
      </c>
      <c r="G76" s="8">
        <v>7.8191507542878236E-2</v>
      </c>
      <c r="H76" s="16">
        <f t="shared" si="11"/>
        <v>1.4120667522464769E-2</v>
      </c>
      <c r="I76" s="16">
        <f t="shared" si="15"/>
        <v>6.6734074823053602E-2</v>
      </c>
      <c r="J76" s="40">
        <f t="shared" si="16"/>
        <v>-0.13401479142000186</v>
      </c>
      <c r="K76" s="40">
        <f t="shared" si="6"/>
        <v>1.8366133333333333E-2</v>
      </c>
      <c r="L76" s="40">
        <f t="shared" si="7"/>
        <v>4.0204611892492553E-2</v>
      </c>
      <c r="M76" s="40">
        <f t="shared" si="8"/>
        <v>6.2674307542878241E-2</v>
      </c>
      <c r="N76" s="40">
        <f t="shared" si="12"/>
        <v>-1.3965324775352308E-3</v>
      </c>
      <c r="O76" s="40">
        <f t="shared" si="9"/>
        <v>5.12168748230536E-2</v>
      </c>
      <c r="P76" s="40">
        <v>0.47289999999999999</v>
      </c>
      <c r="Q76" s="40">
        <v>0.36680000000000001</v>
      </c>
      <c r="S76" s="1">
        <v>31778</v>
      </c>
      <c r="T76" s="2">
        <v>4.4343899999999996</v>
      </c>
      <c r="U76" s="2">
        <f t="shared" si="5"/>
        <v>6.6917349999999987</v>
      </c>
      <c r="V76" s="3">
        <v>276.5</v>
      </c>
      <c r="X76" s="42">
        <f t="shared" si="10"/>
        <v>2000</v>
      </c>
      <c r="Y76" s="22">
        <v>108.79</v>
      </c>
    </row>
    <row r="77" spans="1:25" ht="16" x14ac:dyDescent="0.2">
      <c r="A77" s="5">
        <v>2002</v>
      </c>
      <c r="B77" s="14">
        <f t="shared" si="13"/>
        <v>2.3769100000000001E-2</v>
      </c>
      <c r="C77" s="14">
        <f t="shared" si="14"/>
        <v>-1.3531399999999957E-3</v>
      </c>
      <c r="D77" s="6">
        <v>-0.21966047957912699</v>
      </c>
      <c r="E77" s="6">
        <v>1.6025000000000001E-2</v>
      </c>
      <c r="F77" s="6">
        <v>0.15116400378109285</v>
      </c>
      <c r="G77" s="6">
        <v>0.12177867693975485</v>
      </c>
      <c r="H77" s="16">
        <f t="shared" ref="H77:H95" si="17">V77/V76-1</f>
        <v>0.23960216998191686</v>
      </c>
      <c r="I77" s="16">
        <f t="shared" si="15"/>
        <v>9.5648427401981984E-2</v>
      </c>
      <c r="J77" s="40">
        <f t="shared" si="16"/>
        <v>-0.24342957957912698</v>
      </c>
      <c r="K77" s="40">
        <f t="shared" si="6"/>
        <v>-7.7441000000000003E-3</v>
      </c>
      <c r="L77" s="40">
        <f t="shared" si="7"/>
        <v>0.12739490378109286</v>
      </c>
      <c r="M77" s="40">
        <f t="shared" si="8"/>
        <v>9.8009576939754844E-2</v>
      </c>
      <c r="N77" s="40">
        <f t="shared" si="12"/>
        <v>0.21583306998191687</v>
      </c>
      <c r="O77" s="40">
        <f t="shared" si="9"/>
        <v>7.1879327401981982E-2</v>
      </c>
      <c r="P77" s="40">
        <v>0.20339999999999997</v>
      </c>
      <c r="Q77" s="40">
        <v>0.10949999999999999</v>
      </c>
      <c r="S77" s="1">
        <v>32143</v>
      </c>
      <c r="T77" s="2">
        <v>4.4194100000000001</v>
      </c>
      <c r="U77" s="2">
        <f t="shared" si="5"/>
        <v>6.465071</v>
      </c>
      <c r="V77" s="3">
        <v>342.75</v>
      </c>
      <c r="X77" s="42">
        <f t="shared" si="10"/>
        <v>2001</v>
      </c>
      <c r="Y77" s="22">
        <v>116.05</v>
      </c>
    </row>
    <row r="78" spans="1:25" ht="16" x14ac:dyDescent="0.2">
      <c r="A78" s="7">
        <v>2003</v>
      </c>
      <c r="B78" s="14">
        <f t="shared" si="13"/>
        <v>1.87949E-2</v>
      </c>
      <c r="C78" s="14">
        <f t="shared" si="14"/>
        <v>-5.803599999999999E-3</v>
      </c>
      <c r="D78" s="8">
        <v>0.28355800050010233</v>
      </c>
      <c r="E78" s="8">
        <v>1.0108333333333332E-2</v>
      </c>
      <c r="F78" s="8">
        <v>3.7531858817758529E-3</v>
      </c>
      <c r="G78" s="8">
        <v>0.13532012096857571</v>
      </c>
      <c r="H78" s="16">
        <f t="shared" si="17"/>
        <v>0.21735959153902251</v>
      </c>
      <c r="I78" s="16">
        <f t="shared" si="15"/>
        <v>9.8151789225324304E-2</v>
      </c>
      <c r="J78" s="40">
        <f t="shared" si="16"/>
        <v>0.26476310050010232</v>
      </c>
      <c r="K78" s="40">
        <f t="shared" si="6"/>
        <v>-8.6865666666666678E-3</v>
      </c>
      <c r="L78" s="40">
        <f t="shared" si="7"/>
        <v>-1.5041714118224147E-2</v>
      </c>
      <c r="M78" s="40">
        <f t="shared" si="8"/>
        <v>0.1165252209685757</v>
      </c>
      <c r="N78" s="40">
        <f t="shared" si="12"/>
        <v>0.19856469153902251</v>
      </c>
      <c r="O78" s="40">
        <f t="shared" si="9"/>
        <v>7.9356889225324301E-2</v>
      </c>
      <c r="P78" s="40">
        <v>0.65939999999999999</v>
      </c>
      <c r="Q78" s="40">
        <v>0.35730000000000006</v>
      </c>
      <c r="S78" s="1">
        <v>32509</v>
      </c>
      <c r="T78" s="2">
        <v>4.6473000000000004</v>
      </c>
      <c r="U78" s="2">
        <f t="shared" si="5"/>
        <v>6.0052409999999998</v>
      </c>
      <c r="V78" s="3">
        <v>417.25</v>
      </c>
      <c r="X78" s="42">
        <f t="shared" si="10"/>
        <v>2002</v>
      </c>
      <c r="Y78" s="22">
        <v>127.15</v>
      </c>
    </row>
    <row r="79" spans="1:25" ht="16" x14ac:dyDescent="0.2">
      <c r="A79" s="5">
        <v>2004</v>
      </c>
      <c r="B79" s="14">
        <f t="shared" si="13"/>
        <v>3.2555599999999997E-2</v>
      </c>
      <c r="C79" s="14">
        <f t="shared" si="14"/>
        <v>8.8260200000000004E-3</v>
      </c>
      <c r="D79" s="6">
        <v>0.10742775944096193</v>
      </c>
      <c r="E79" s="6">
        <v>1.3716666666666665E-2</v>
      </c>
      <c r="F79" s="6">
        <v>4.490683702274547E-2</v>
      </c>
      <c r="G79" s="6">
        <v>9.888628408721839E-2</v>
      </c>
      <c r="H79" s="16">
        <f t="shared" si="17"/>
        <v>4.9730377471539855E-2</v>
      </c>
      <c r="I79" s="16">
        <f t="shared" si="15"/>
        <v>0.13636038100694692</v>
      </c>
      <c r="J79" s="40">
        <f t="shared" si="16"/>
        <v>7.4872159440961927E-2</v>
      </c>
      <c r="K79" s="40">
        <f t="shared" si="6"/>
        <v>-1.8838933333333332E-2</v>
      </c>
      <c r="L79" s="40">
        <f t="shared" si="7"/>
        <v>1.2351237022745473E-2</v>
      </c>
      <c r="M79" s="40">
        <f t="shared" si="8"/>
        <v>6.63306840872184E-2</v>
      </c>
      <c r="N79" s="40">
        <f t="shared" si="12"/>
        <v>1.7174777471539858E-2</v>
      </c>
      <c r="O79" s="40">
        <f t="shared" si="9"/>
        <v>0.10380478100694693</v>
      </c>
      <c r="P79" s="40">
        <v>9.3699999999999978E-2</v>
      </c>
      <c r="Q79" s="40">
        <v>0.16370000000000001</v>
      </c>
      <c r="S79" s="1">
        <v>32874</v>
      </c>
      <c r="T79" s="2">
        <v>6.1062599999999998</v>
      </c>
      <c r="U79" s="2">
        <f t="shared" si="5"/>
        <v>5.1405770000000004</v>
      </c>
      <c r="V79" s="3">
        <v>438</v>
      </c>
      <c r="X79" s="42">
        <f t="shared" si="10"/>
        <v>2003</v>
      </c>
      <c r="Y79" s="22">
        <v>139.63</v>
      </c>
    </row>
    <row r="80" spans="1:25" ht="16" x14ac:dyDescent="0.2">
      <c r="A80" s="7">
        <v>2005</v>
      </c>
      <c r="B80" s="14">
        <f t="shared" si="13"/>
        <v>3.4156600000000002E-2</v>
      </c>
      <c r="C80" s="14">
        <f t="shared" si="14"/>
        <v>9.8463600000000054E-3</v>
      </c>
      <c r="D80" s="8">
        <v>4.8344775232688535E-2</v>
      </c>
      <c r="E80" s="8">
        <v>3.1466666666666664E-2</v>
      </c>
      <c r="F80" s="8">
        <v>2.8675329597779506E-2</v>
      </c>
      <c r="G80" s="8">
        <v>4.9175379871695298E-2</v>
      </c>
      <c r="H80" s="16">
        <f t="shared" si="17"/>
        <v>0.17123287671232879</v>
      </c>
      <c r="I80" s="16">
        <f t="shared" si="15"/>
        <v>0.1351232116972334</v>
      </c>
      <c r="J80" s="40">
        <f t="shared" si="16"/>
        <v>1.4188175232688532E-2</v>
      </c>
      <c r="K80" s="40">
        <f t="shared" si="6"/>
        <v>-2.6899333333333386E-3</v>
      </c>
      <c r="L80" s="40">
        <f t="shared" si="7"/>
        <v>-5.4812704022204964E-3</v>
      </c>
      <c r="M80" s="40">
        <f t="shared" si="8"/>
        <v>1.5018779871695295E-2</v>
      </c>
      <c r="N80" s="40">
        <f t="shared" si="12"/>
        <v>0.13707627671232878</v>
      </c>
      <c r="O80" s="40">
        <f t="shared" si="9"/>
        <v>0.10096661169723339</v>
      </c>
      <c r="P80" s="40">
        <v>4.7999999999999996E-3</v>
      </c>
      <c r="Q80" s="40">
        <v>0.13009999999999999</v>
      </c>
      <c r="S80" s="1">
        <v>33239</v>
      </c>
      <c r="T80" s="2">
        <v>3.0642800000000001</v>
      </c>
      <c r="U80" s="2">
        <f t="shared" si="5"/>
        <v>4.4995729999999998</v>
      </c>
      <c r="V80" s="3">
        <v>513</v>
      </c>
      <c r="X80" s="42">
        <f t="shared" si="10"/>
        <v>2004</v>
      </c>
      <c r="Y80" s="22">
        <v>158.66999999999999</v>
      </c>
    </row>
    <row r="81" spans="1:25" ht="16" x14ac:dyDescent="0.2">
      <c r="A81" s="5">
        <v>2006</v>
      </c>
      <c r="B81" s="14">
        <f t="shared" si="13"/>
        <v>2.5406499999999999E-2</v>
      </c>
      <c r="C81" s="14">
        <f t="shared" si="14"/>
        <v>2.1901000000000212E-4</v>
      </c>
      <c r="D81" s="6">
        <v>0.15612557979315703</v>
      </c>
      <c r="E81" s="6">
        <v>4.7266666666666665E-2</v>
      </c>
      <c r="F81" s="6">
        <v>1.9610012417568386E-2</v>
      </c>
      <c r="G81" s="6">
        <v>7.048397662889147E-2</v>
      </c>
      <c r="H81" s="16">
        <f t="shared" si="17"/>
        <v>0.23918128654970761</v>
      </c>
      <c r="I81" s="16">
        <f t="shared" si="15"/>
        <v>1.7322747210038125E-2</v>
      </c>
      <c r="J81" s="40">
        <f t="shared" si="16"/>
        <v>0.13071907979315703</v>
      </c>
      <c r="K81" s="40">
        <f t="shared" si="6"/>
        <v>2.1860166666666667E-2</v>
      </c>
      <c r="L81" s="40">
        <f t="shared" si="7"/>
        <v>-5.7964875824316128E-3</v>
      </c>
      <c r="M81" s="40">
        <f t="shared" si="8"/>
        <v>4.5077476628891472E-2</v>
      </c>
      <c r="N81" s="40">
        <f t="shared" si="12"/>
        <v>0.21377478654970761</v>
      </c>
      <c r="O81" s="40">
        <f t="shared" si="9"/>
        <v>-8.0837527899618733E-3</v>
      </c>
      <c r="P81" s="40">
        <v>2.7199999999999988E-2</v>
      </c>
      <c r="Q81" s="40">
        <v>0.11639999999999999</v>
      </c>
      <c r="S81" s="1">
        <v>33604</v>
      </c>
      <c r="T81" s="2">
        <v>2.9006500000000002</v>
      </c>
      <c r="U81" s="2">
        <f t="shared" si="5"/>
        <v>3.9137650000000006</v>
      </c>
      <c r="V81" s="3">
        <v>635.70000000000005</v>
      </c>
      <c r="X81" s="42">
        <f t="shared" si="10"/>
        <v>2005</v>
      </c>
      <c r="Y81" s="22">
        <v>180.11</v>
      </c>
    </row>
    <row r="82" spans="1:25" ht="16" x14ac:dyDescent="0.2">
      <c r="A82" s="7">
        <v>2007</v>
      </c>
      <c r="B82" s="14">
        <f t="shared" si="13"/>
        <v>4.08127E-2</v>
      </c>
      <c r="C82" s="14">
        <f t="shared" si="14"/>
        <v>1.6407040000000001E-2</v>
      </c>
      <c r="D82" s="8">
        <v>5.4847352464217694E-2</v>
      </c>
      <c r="E82" s="8">
        <v>4.3533333333333334E-2</v>
      </c>
      <c r="F82" s="8">
        <v>0.10209921930012807</v>
      </c>
      <c r="G82" s="8">
        <v>3.1503861528055586E-2</v>
      </c>
      <c r="H82" s="16">
        <f t="shared" si="17"/>
        <v>0.31587226679251201</v>
      </c>
      <c r="I82" s="16">
        <f t="shared" si="15"/>
        <v>-5.3975877312667064E-2</v>
      </c>
      <c r="J82" s="40">
        <f t="shared" si="16"/>
        <v>1.4034652464217694E-2</v>
      </c>
      <c r="K82" s="40">
        <f t="shared" si="6"/>
        <v>2.7206333333333332E-3</v>
      </c>
      <c r="L82" s="40">
        <f t="shared" si="7"/>
        <v>6.1286519300128066E-2</v>
      </c>
      <c r="M82" s="40">
        <f t="shared" si="8"/>
        <v>-9.3088384719444139E-3</v>
      </c>
      <c r="N82" s="40">
        <f t="shared" si="12"/>
        <v>0.27505956679251203</v>
      </c>
      <c r="O82" s="40">
        <f t="shared" si="9"/>
        <v>-9.4788577312667072E-2</v>
      </c>
      <c r="P82" s="40">
        <v>-0.15190000000000001</v>
      </c>
      <c r="Q82" s="40">
        <v>-0.1477</v>
      </c>
      <c r="S82" s="1">
        <v>33970</v>
      </c>
      <c r="T82" s="2">
        <v>2.7484099999999998</v>
      </c>
      <c r="U82" s="2">
        <f t="shared" ref="U82:U108" si="18">AVERAGE(T72:T81)</f>
        <v>3.8208510000000002</v>
      </c>
      <c r="V82" s="3">
        <v>836.5</v>
      </c>
      <c r="X82" s="42">
        <f t="shared" si="10"/>
        <v>2006</v>
      </c>
      <c r="Y82" s="22">
        <v>183.23</v>
      </c>
    </row>
    <row r="83" spans="1:25" ht="16" x14ac:dyDescent="0.2">
      <c r="A83" s="5">
        <v>2008</v>
      </c>
      <c r="B83" s="14">
        <f t="shared" si="13"/>
        <v>9.1410000000000005E-4</v>
      </c>
      <c r="C83" s="14">
        <f t="shared" si="14"/>
        <v>-2.587043E-2</v>
      </c>
      <c r="D83" s="6">
        <v>-0.36552344111798191</v>
      </c>
      <c r="E83" s="6">
        <v>1.3650000000000001E-2</v>
      </c>
      <c r="F83" s="6">
        <v>0.20101279926977011</v>
      </c>
      <c r="G83" s="6">
        <v>-5.0657146287488741E-2</v>
      </c>
      <c r="H83" s="16">
        <f t="shared" si="17"/>
        <v>3.4070531978481755E-2</v>
      </c>
      <c r="I83" s="16">
        <f t="shared" si="15"/>
        <v>-0.11999538479289262</v>
      </c>
      <c r="J83" s="40">
        <f t="shared" si="16"/>
        <v>-0.36643754111798188</v>
      </c>
      <c r="K83" s="40">
        <f t="shared" ref="K83:K95" si="19">E83-$B83</f>
        <v>1.2735900000000001E-2</v>
      </c>
      <c r="L83" s="40">
        <f t="shared" ref="L83:L95" si="20">F83-$B83</f>
        <v>0.20009869926977011</v>
      </c>
      <c r="M83" s="40">
        <f t="shared" ref="M83:M95" si="21">G83-$B83</f>
        <v>-5.1571246287488742E-2</v>
      </c>
      <c r="N83" s="40">
        <f t="shared" ref="N83:N95" si="22">H83-$B83</f>
        <v>3.3156431978481754E-2</v>
      </c>
      <c r="O83" s="40">
        <f t="shared" ref="O83:O95" si="23">I83-$B83</f>
        <v>-0.12090948479289262</v>
      </c>
      <c r="P83" s="40">
        <v>-8.1900000000000042E-2</v>
      </c>
      <c r="Q83" s="40">
        <v>-4.9299999999999997E-2</v>
      </c>
      <c r="S83" s="1">
        <v>34335</v>
      </c>
      <c r="T83" s="2">
        <v>2.6749000000000001</v>
      </c>
      <c r="U83" s="2">
        <f t="shared" si="18"/>
        <v>3.7165939999999997</v>
      </c>
      <c r="V83" s="3">
        <v>865</v>
      </c>
      <c r="X83" s="42">
        <f t="shared" si="10"/>
        <v>2007</v>
      </c>
      <c r="Y83" s="22">
        <v>173.34</v>
      </c>
    </row>
    <row r="84" spans="1:25" ht="16" x14ac:dyDescent="0.2">
      <c r="A84" s="7">
        <v>2009</v>
      </c>
      <c r="B84" s="14">
        <f t="shared" ref="B84:B94" si="24">T98/100</f>
        <v>2.7213299999999999E-2</v>
      </c>
      <c r="C84" s="14">
        <f t="shared" ref="C84:C94" si="25">B84-U98/100</f>
        <v>1.9492600000000013E-3</v>
      </c>
      <c r="D84" s="8">
        <v>0.25935233877663982</v>
      </c>
      <c r="E84" s="8">
        <v>1.5E-3</v>
      </c>
      <c r="F84" s="8">
        <v>-0.11116695313259162</v>
      </c>
      <c r="G84" s="8">
        <v>0.23329502491661896</v>
      </c>
      <c r="H84" s="16">
        <f t="shared" si="17"/>
        <v>0.27630057803468211</v>
      </c>
      <c r="I84" s="16">
        <f t="shared" si="15"/>
        <v>-3.848170971548448E-2</v>
      </c>
      <c r="J84" s="40">
        <f t="shared" si="16"/>
        <v>0.23213903877663983</v>
      </c>
      <c r="K84" s="40">
        <f t="shared" si="19"/>
        <v>-2.5713299999999998E-2</v>
      </c>
      <c r="L84" s="40">
        <f t="shared" si="20"/>
        <v>-0.13838025313259161</v>
      </c>
      <c r="M84" s="40">
        <f t="shared" si="21"/>
        <v>0.20608172491661897</v>
      </c>
      <c r="N84" s="40">
        <f t="shared" si="22"/>
        <v>0.24908727803468211</v>
      </c>
      <c r="O84" s="40">
        <f t="shared" si="23"/>
        <v>-6.5695009715484476E-2</v>
      </c>
      <c r="P84" s="40">
        <v>0.20979999999999996</v>
      </c>
      <c r="Q84" s="40">
        <v>-0.21060000000000001</v>
      </c>
      <c r="S84" s="1">
        <v>34700</v>
      </c>
      <c r="T84" s="2">
        <v>2.5384099999999998</v>
      </c>
      <c r="U84" s="2">
        <f t="shared" si="18"/>
        <v>3.5892170000000001</v>
      </c>
      <c r="V84" s="3">
        <v>1104</v>
      </c>
      <c r="X84" s="42">
        <f t="shared" si="10"/>
        <v>2008</v>
      </c>
      <c r="Y84" s="22">
        <v>152.54</v>
      </c>
    </row>
    <row r="85" spans="1:25" ht="16" x14ac:dyDescent="0.2">
      <c r="A85" s="5">
        <v>2010</v>
      </c>
      <c r="B85" s="14">
        <f t="shared" si="24"/>
        <v>1.4957199999999999E-2</v>
      </c>
      <c r="C85" s="14">
        <f t="shared" si="25"/>
        <v>-1.0343610000000001E-2</v>
      </c>
      <c r="D85" s="6">
        <v>0.14821092278719414</v>
      </c>
      <c r="E85" s="6">
        <v>1.3666666666666666E-3</v>
      </c>
      <c r="F85" s="6">
        <v>8.4629338803557719E-2</v>
      </c>
      <c r="G85" s="6">
        <v>8.3478423659066131E-2</v>
      </c>
      <c r="H85" s="16">
        <f t="shared" si="17"/>
        <v>0.27740036231884058</v>
      </c>
      <c r="I85" s="16">
        <f t="shared" si="15"/>
        <v>-4.1180882252676021E-2</v>
      </c>
      <c r="J85" s="40">
        <f t="shared" si="16"/>
        <v>0.13325372278719413</v>
      </c>
      <c r="K85" s="40">
        <f t="shared" si="19"/>
        <v>-1.3590533333333332E-2</v>
      </c>
      <c r="L85" s="40">
        <f t="shared" si="20"/>
        <v>6.9672138803557715E-2</v>
      </c>
      <c r="M85" s="40">
        <f t="shared" si="21"/>
        <v>6.8521223659066127E-2</v>
      </c>
      <c r="N85" s="40">
        <f t="shared" si="22"/>
        <v>0.26244316231884057</v>
      </c>
      <c r="O85" s="40">
        <f t="shared" si="23"/>
        <v>-5.6138082252676018E-2</v>
      </c>
      <c r="P85" s="40">
        <v>0.152</v>
      </c>
      <c r="Q85" s="40">
        <v>-3.7099999999999994E-2</v>
      </c>
      <c r="S85" s="1">
        <v>35065</v>
      </c>
      <c r="T85" s="2">
        <v>3.3224800000000001</v>
      </c>
      <c r="U85" s="2">
        <f t="shared" si="18"/>
        <v>3.4631909999999997</v>
      </c>
      <c r="V85" s="3">
        <v>1410.25</v>
      </c>
      <c r="X85" s="42">
        <f t="shared" si="10"/>
        <v>2009</v>
      </c>
      <c r="Y85" s="22">
        <v>146.66999999999999</v>
      </c>
    </row>
    <row r="86" spans="1:25" ht="16" x14ac:dyDescent="0.2">
      <c r="A86" s="7">
        <v>2011</v>
      </c>
      <c r="B86" s="14">
        <f t="shared" si="24"/>
        <v>2.96242E-2</v>
      </c>
      <c r="C86" s="14">
        <f t="shared" si="25"/>
        <v>6.2144800000000014E-3</v>
      </c>
      <c r="D86" s="8">
        <v>2.09837473362805E-2</v>
      </c>
      <c r="E86" s="8">
        <v>5.2499999999999997E-4</v>
      </c>
      <c r="F86" s="8">
        <v>0.16035334999461354</v>
      </c>
      <c r="G86" s="8">
        <v>0.12584514401372299</v>
      </c>
      <c r="H86" s="16">
        <f t="shared" si="17"/>
        <v>0.11646871122141467</v>
      </c>
      <c r="I86" s="16">
        <f t="shared" si="15"/>
        <v>-3.882528621204584E-2</v>
      </c>
      <c r="J86" s="40">
        <f t="shared" si="16"/>
        <v>-8.6404526637194994E-3</v>
      </c>
      <c r="K86" s="40">
        <f t="shared" si="19"/>
        <v>-2.9099199999999999E-2</v>
      </c>
      <c r="L86" s="40">
        <f t="shared" si="20"/>
        <v>0.13072914999461355</v>
      </c>
      <c r="M86" s="40">
        <f t="shared" si="21"/>
        <v>9.6220944013722984E-2</v>
      </c>
      <c r="N86" s="40">
        <f t="shared" si="22"/>
        <v>8.6844511221414664E-2</v>
      </c>
      <c r="O86" s="40">
        <f t="shared" si="23"/>
        <v>-6.8449486212045843E-2</v>
      </c>
      <c r="P86" s="40">
        <v>-0.17510000000000001</v>
      </c>
      <c r="Q86" s="40">
        <v>-0.38799999999999996</v>
      </c>
      <c r="S86" s="1">
        <v>35431</v>
      </c>
      <c r="T86" s="2">
        <v>1.7023999999999999</v>
      </c>
      <c r="U86" s="2">
        <f t="shared" si="18"/>
        <v>3.6856490000000002</v>
      </c>
      <c r="V86" s="3">
        <v>1574.5</v>
      </c>
      <c r="X86" s="42">
        <f t="shared" si="10"/>
        <v>2010</v>
      </c>
      <c r="Y86" s="22">
        <v>140.63</v>
      </c>
    </row>
    <row r="87" spans="1:25" ht="16" x14ac:dyDescent="0.2">
      <c r="A87" s="5">
        <v>2012</v>
      </c>
      <c r="B87" s="14">
        <f t="shared" si="24"/>
        <v>1.7410200000000001E-2</v>
      </c>
      <c r="C87" s="14">
        <f t="shared" si="25"/>
        <v>-7.4102199999999986E-3</v>
      </c>
      <c r="D87" s="6">
        <v>0.15890585241730293</v>
      </c>
      <c r="E87" s="6">
        <v>8.5833333333333334E-4</v>
      </c>
      <c r="F87" s="6">
        <v>2.971571978018946E-2</v>
      </c>
      <c r="G87" s="6">
        <v>0.10124677875843502</v>
      </c>
      <c r="H87" s="16">
        <f t="shared" si="17"/>
        <v>5.6843442362654706E-2</v>
      </c>
      <c r="I87" s="16">
        <f t="shared" si="15"/>
        <v>6.4363394244285166E-2</v>
      </c>
      <c r="J87" s="40">
        <f t="shared" si="16"/>
        <v>0.14149565241730294</v>
      </c>
      <c r="K87" s="40">
        <f t="shared" si="19"/>
        <v>-1.6551866666666668E-2</v>
      </c>
      <c r="L87" s="40">
        <f t="shared" si="20"/>
        <v>1.2305519780189459E-2</v>
      </c>
      <c r="M87" s="40">
        <f t="shared" si="21"/>
        <v>8.3836578758435018E-2</v>
      </c>
      <c r="N87" s="40">
        <f t="shared" si="22"/>
        <v>3.9433242362654705E-2</v>
      </c>
      <c r="O87" s="40">
        <f t="shared" si="23"/>
        <v>4.6953194244285165E-2</v>
      </c>
      <c r="P87" s="40">
        <v>2.4800000000000003E-2</v>
      </c>
      <c r="Q87" s="40">
        <v>0.23089999999999999</v>
      </c>
      <c r="S87" s="1">
        <v>35796</v>
      </c>
      <c r="T87" s="2">
        <v>1.6119000000000001</v>
      </c>
      <c r="U87" s="2">
        <f t="shared" si="18"/>
        <v>3.4124499999999998</v>
      </c>
      <c r="V87" s="3">
        <v>1664</v>
      </c>
      <c r="X87" s="42">
        <f t="shared" si="10"/>
        <v>2011</v>
      </c>
      <c r="Y87" s="22">
        <v>135.16999999999999</v>
      </c>
    </row>
    <row r="88" spans="1:25" ht="16" x14ac:dyDescent="0.2">
      <c r="A88" s="7">
        <v>2013</v>
      </c>
      <c r="B88" s="14">
        <f t="shared" si="24"/>
        <v>1.50174E-2</v>
      </c>
      <c r="C88" s="14">
        <f t="shared" si="25"/>
        <v>-9.1671299999999956E-3</v>
      </c>
      <c r="D88" s="8">
        <v>0.32145085858125483</v>
      </c>
      <c r="E88" s="8">
        <v>5.8333333333333338E-4</v>
      </c>
      <c r="F88" s="8">
        <v>-9.104568794347262E-2</v>
      </c>
      <c r="G88" s="8">
        <v>-1.0559012069494618E-2</v>
      </c>
      <c r="H88" s="16">
        <f t="shared" si="17"/>
        <v>-0.27794471153846156</v>
      </c>
      <c r="I88" s="16">
        <f t="shared" si="15"/>
        <v>0.10718009313963983</v>
      </c>
      <c r="J88" s="40">
        <f t="shared" si="16"/>
        <v>0.30643345858125481</v>
      </c>
      <c r="K88" s="40">
        <f t="shared" si="19"/>
        <v>-1.4434066666666667E-2</v>
      </c>
      <c r="L88" s="40">
        <f t="shared" si="20"/>
        <v>-0.10606308794347262</v>
      </c>
      <c r="M88" s="40">
        <f t="shared" si="21"/>
        <v>-2.5576412069494618E-2</v>
      </c>
      <c r="N88" s="40">
        <f t="shared" si="22"/>
        <v>-0.29296211153846158</v>
      </c>
      <c r="O88" s="40">
        <f t="shared" si="23"/>
        <v>9.2162693139639831E-2</v>
      </c>
      <c r="P88" s="40">
        <v>0.17170000000000002</v>
      </c>
      <c r="Q88" s="40">
        <v>0.18470000000000003</v>
      </c>
      <c r="S88" s="1">
        <v>36161</v>
      </c>
      <c r="T88" s="2">
        <v>2.6845599999999998</v>
      </c>
      <c r="U88" s="2">
        <f t="shared" si="18"/>
        <v>3.1316989999999998</v>
      </c>
      <c r="V88" s="3">
        <v>1201.5</v>
      </c>
      <c r="X88" s="42">
        <f t="shared" si="10"/>
        <v>2012</v>
      </c>
      <c r="Y88" s="22">
        <v>143.87</v>
      </c>
    </row>
    <row r="89" spans="1:25" ht="16" x14ac:dyDescent="0.2">
      <c r="A89" s="5">
        <v>2014</v>
      </c>
      <c r="B89" s="14">
        <f t="shared" si="24"/>
        <v>7.5649000000000003E-3</v>
      </c>
      <c r="C89" s="14">
        <f t="shared" si="25"/>
        <v>-1.624188E-2</v>
      </c>
      <c r="D89" s="6">
        <v>0.13524421649462237</v>
      </c>
      <c r="E89" s="6">
        <v>3.2499999999999999E-4</v>
      </c>
      <c r="F89" s="6">
        <v>0.10746180452004755</v>
      </c>
      <c r="G89" s="6">
        <v>0.10384907822030469</v>
      </c>
      <c r="H89" s="16">
        <f t="shared" si="17"/>
        <v>-1.8726591760299671E-3</v>
      </c>
      <c r="I89" s="16">
        <f t="shared" si="15"/>
        <v>4.5137798982987087E-2</v>
      </c>
      <c r="J89" s="40">
        <f t="shared" si="16"/>
        <v>0.12767931649462236</v>
      </c>
      <c r="K89" s="40">
        <f t="shared" si="19"/>
        <v>-7.2399000000000005E-3</v>
      </c>
      <c r="L89" s="40">
        <f t="shared" si="20"/>
        <v>9.9896904520047555E-2</v>
      </c>
      <c r="M89" s="40">
        <f t="shared" si="21"/>
        <v>9.6284178220304689E-2</v>
      </c>
      <c r="N89" s="40">
        <f t="shared" si="22"/>
        <v>-9.4375591760299665E-3</v>
      </c>
      <c r="O89" s="40">
        <f t="shared" si="23"/>
        <v>3.7572898982987088E-2</v>
      </c>
      <c r="P89" s="40">
        <v>-0.113</v>
      </c>
      <c r="Q89" s="40">
        <v>-2.7099999999999999E-2</v>
      </c>
      <c r="S89" s="1">
        <v>36526</v>
      </c>
      <c r="T89" s="2">
        <v>3.3868100000000001</v>
      </c>
      <c r="U89" s="2">
        <f t="shared" si="18"/>
        <v>2.9354249999999995</v>
      </c>
      <c r="V89" s="3">
        <v>1199.25</v>
      </c>
      <c r="X89" s="42">
        <f t="shared" si="10"/>
        <v>2013</v>
      </c>
      <c r="Y89" s="22">
        <v>159.29</v>
      </c>
    </row>
    <row r="90" spans="1:25" ht="16" x14ac:dyDescent="0.2">
      <c r="A90" s="9">
        <v>2015</v>
      </c>
      <c r="B90" s="14">
        <f t="shared" si="24"/>
        <v>7.2951999999999991E-3</v>
      </c>
      <c r="C90" s="14">
        <f t="shared" si="25"/>
        <v>-1.4012510000000002E-2</v>
      </c>
      <c r="D90" s="8">
        <v>1.3788916411676138E-2</v>
      </c>
      <c r="E90" s="8">
        <v>5.2499999999999997E-4</v>
      </c>
      <c r="F90" s="8">
        <v>1.2842996709792224E-2</v>
      </c>
      <c r="G90" s="8">
        <v>-6.9751836790324859E-3</v>
      </c>
      <c r="H90" s="16">
        <f t="shared" si="17"/>
        <v>-0.11423806545757764</v>
      </c>
      <c r="I90" s="16">
        <f t="shared" si="15"/>
        <v>5.2078327727054452E-2</v>
      </c>
      <c r="J90" s="40">
        <f t="shared" si="16"/>
        <v>6.4937164116761386E-3</v>
      </c>
      <c r="K90" s="40">
        <f t="shared" si="19"/>
        <v>-6.7701999999999988E-3</v>
      </c>
      <c r="L90" s="40">
        <f t="shared" si="20"/>
        <v>5.5477967097922248E-3</v>
      </c>
      <c r="M90" s="40">
        <f t="shared" si="21"/>
        <v>-1.4270383679032484E-2</v>
      </c>
      <c r="N90" s="40">
        <f t="shared" si="22"/>
        <v>-0.12153326545757764</v>
      </c>
      <c r="O90" s="40">
        <f t="shared" si="23"/>
        <v>4.478312772705445E-2</v>
      </c>
      <c r="P90" s="40">
        <v>-0.1118</v>
      </c>
      <c r="Q90" s="40">
        <v>-0.2102</v>
      </c>
      <c r="S90" s="1">
        <v>36892</v>
      </c>
      <c r="T90" s="2">
        <v>1.55172</v>
      </c>
      <c r="U90" s="2">
        <f t="shared" si="18"/>
        <v>2.6634799999999998</v>
      </c>
      <c r="V90" s="3">
        <v>1062.25</v>
      </c>
      <c r="X90" s="42">
        <f t="shared" si="10"/>
        <v>2014</v>
      </c>
      <c r="Y90" s="22">
        <v>166.48</v>
      </c>
    </row>
    <row r="91" spans="1:25" ht="16" x14ac:dyDescent="0.2">
      <c r="A91" s="10">
        <v>2016</v>
      </c>
      <c r="B91" s="14">
        <f t="shared" si="24"/>
        <v>2.0746199999999999E-2</v>
      </c>
      <c r="C91" s="14">
        <f t="shared" si="25"/>
        <v>2.1246299999999954E-3</v>
      </c>
      <c r="D91" s="6">
        <v>0.11773080874798171</v>
      </c>
      <c r="E91" s="6">
        <v>3.1749999999999999E-3</v>
      </c>
      <c r="F91" s="6">
        <v>6.9055046987477921E-3</v>
      </c>
      <c r="G91" s="6">
        <v>0.10365105821793222</v>
      </c>
      <c r="H91" s="16">
        <f t="shared" si="17"/>
        <v>9.1174393975052892E-2</v>
      </c>
      <c r="I91" s="16">
        <f t="shared" si="15"/>
        <v>5.3097345132743223E-2</v>
      </c>
      <c r="J91" s="40">
        <f t="shared" si="16"/>
        <v>9.6984608747981704E-2</v>
      </c>
      <c r="K91" s="40">
        <f t="shared" si="19"/>
        <v>-1.7571199999999999E-2</v>
      </c>
      <c r="L91" s="40">
        <f t="shared" si="20"/>
        <v>-1.3840695301252207E-2</v>
      </c>
      <c r="M91" s="40">
        <f t="shared" si="21"/>
        <v>8.2904858217932226E-2</v>
      </c>
      <c r="N91" s="40">
        <f t="shared" si="22"/>
        <v>7.04281939750529E-2</v>
      </c>
      <c r="O91" s="40">
        <f t="shared" si="23"/>
        <v>3.2351145132743224E-2</v>
      </c>
      <c r="P91" s="40">
        <v>6.7799999999999999E-2</v>
      </c>
      <c r="Q91" s="40">
        <v>0.24560000000000001</v>
      </c>
      <c r="S91" s="1">
        <v>37257</v>
      </c>
      <c r="T91" s="2">
        <v>2.3769100000000001</v>
      </c>
      <c r="U91" s="2">
        <f t="shared" si="18"/>
        <v>2.5122239999999998</v>
      </c>
      <c r="V91" s="3">
        <v>1159.0999999999999</v>
      </c>
      <c r="X91" s="42">
        <f t="shared" si="10"/>
        <v>2015</v>
      </c>
      <c r="Y91" s="22">
        <v>175.15</v>
      </c>
    </row>
    <row r="92" spans="1:25" ht="16" x14ac:dyDescent="0.2">
      <c r="A92" s="11">
        <v>2017</v>
      </c>
      <c r="B92" s="14">
        <f t="shared" si="24"/>
        <v>2.10908E-2</v>
      </c>
      <c r="C92" s="14">
        <f t="shared" si="25"/>
        <v>2.935260000000002E-3</v>
      </c>
      <c r="D92" s="8">
        <v>0.2160548143449928</v>
      </c>
      <c r="E92" s="8">
        <v>9.3083333333333334E-3</v>
      </c>
      <c r="F92" s="8">
        <v>2.8017162707789457E-2</v>
      </c>
      <c r="G92" s="8">
        <v>9.7239019462488363E-2</v>
      </c>
      <c r="H92" s="16">
        <f t="shared" si="17"/>
        <v>0.11854024674316288</v>
      </c>
      <c r="I92" s="16">
        <f t="shared" si="15"/>
        <v>6.213065871509893E-2</v>
      </c>
      <c r="J92" s="40">
        <f t="shared" si="16"/>
        <v>0.1949640143449928</v>
      </c>
      <c r="K92" s="40">
        <f t="shared" si="19"/>
        <v>-1.1782466666666666E-2</v>
      </c>
      <c r="L92" s="40">
        <f t="shared" si="20"/>
        <v>6.9263627077894574E-3</v>
      </c>
      <c r="M92" s="40">
        <f t="shared" si="21"/>
        <v>7.614821946248837E-2</v>
      </c>
      <c r="N92" s="40">
        <f t="shared" si="22"/>
        <v>9.7449446743162887E-2</v>
      </c>
      <c r="O92" s="40">
        <f t="shared" si="23"/>
        <v>4.103985871509893E-2</v>
      </c>
      <c r="P92" s="40">
        <v>-8.2399999999999987E-2</v>
      </c>
      <c r="Q92" s="40">
        <v>-0.10390000000000001</v>
      </c>
      <c r="S92" s="1">
        <v>37622</v>
      </c>
      <c r="T92" s="2">
        <v>1.8794900000000001</v>
      </c>
      <c r="U92" s="2">
        <f t="shared" si="18"/>
        <v>2.4598499999999999</v>
      </c>
      <c r="V92" s="3">
        <v>1296.5</v>
      </c>
      <c r="X92" s="42">
        <f t="shared" si="10"/>
        <v>2016</v>
      </c>
      <c r="Y92" s="22">
        <v>184.45</v>
      </c>
    </row>
    <row r="93" spans="1:25" ht="16" x14ac:dyDescent="0.2">
      <c r="A93" s="10">
        <v>2018</v>
      </c>
      <c r="B93" s="14">
        <f t="shared" si="24"/>
        <v>1.91016E-2</v>
      </c>
      <c r="C93" s="14">
        <f t="shared" si="25"/>
        <v>2.9182500000000042E-3</v>
      </c>
      <c r="D93" s="6">
        <v>-4.2268692890885438E-2</v>
      </c>
      <c r="E93" s="6">
        <v>1.9391666666666668E-2</v>
      </c>
      <c r="F93" s="6">
        <v>-1.6692385713402633E-4</v>
      </c>
      <c r="G93" s="6">
        <v>-2.7626282217172247E-2</v>
      </c>
      <c r="H93" s="16">
        <f t="shared" si="17"/>
        <v>-1.1453914384882302E-2</v>
      </c>
      <c r="I93" s="16">
        <f t="shared" si="15"/>
        <v>4.5326935837884719E-2</v>
      </c>
      <c r="J93" s="40">
        <f t="shared" si="16"/>
        <v>-6.1370292890885442E-2</v>
      </c>
      <c r="K93" s="40">
        <f t="shared" si="19"/>
        <v>2.9006666666666833E-4</v>
      </c>
      <c r="L93" s="40">
        <f t="shared" si="20"/>
        <v>-1.9268523857134026E-2</v>
      </c>
      <c r="M93" s="40">
        <f t="shared" si="21"/>
        <v>-4.6727882217172251E-2</v>
      </c>
      <c r="N93" s="40">
        <f t="shared" si="22"/>
        <v>-3.0555514384882302E-2</v>
      </c>
      <c r="O93" s="40">
        <f t="shared" si="23"/>
        <v>2.6225335837884719E-2</v>
      </c>
      <c r="P93" s="40">
        <v>-0.13509999999999997</v>
      </c>
      <c r="Q93" s="40">
        <v>-0.25619999999999998</v>
      </c>
      <c r="S93" s="1">
        <v>37987</v>
      </c>
      <c r="T93" s="2">
        <v>3.25556</v>
      </c>
      <c r="U93" s="2">
        <f t="shared" si="18"/>
        <v>2.3729579999999997</v>
      </c>
      <c r="V93" s="3">
        <v>1281.6500000000001</v>
      </c>
      <c r="X93" s="42">
        <f t="shared" si="10"/>
        <v>2017</v>
      </c>
      <c r="Y93" s="22">
        <v>195.91</v>
      </c>
    </row>
    <row r="94" spans="1:25" ht="16" x14ac:dyDescent="0.2">
      <c r="A94" s="7">
        <v>2019</v>
      </c>
      <c r="B94" s="14">
        <f t="shared" si="24"/>
        <v>2.2851300000000001E-2</v>
      </c>
      <c r="C94" s="14">
        <f t="shared" si="25"/>
        <v>4.8492000000000014E-3</v>
      </c>
      <c r="D94" s="8">
        <v>0.31211679996808755</v>
      </c>
      <c r="E94" s="8">
        <v>1.55E-2</v>
      </c>
      <c r="F94" s="8">
        <v>9.6356307415483927E-2</v>
      </c>
      <c r="G94" s="8">
        <v>0.15329457562368487</v>
      </c>
      <c r="H94" s="16">
        <f t="shared" si="17"/>
        <v>0.18831194163773257</v>
      </c>
      <c r="I94" s="16">
        <f t="shared" si="15"/>
        <v>3.691586503247235E-2</v>
      </c>
      <c r="J94" s="40">
        <f t="shared" si="16"/>
        <v>0.28926549996808754</v>
      </c>
      <c r="K94" s="40">
        <f t="shared" si="19"/>
        <v>-7.3513000000000016E-3</v>
      </c>
      <c r="L94" s="40">
        <f t="shared" si="20"/>
        <v>7.3505007415483922E-2</v>
      </c>
      <c r="M94" s="40">
        <f t="shared" si="21"/>
        <v>0.13044327562368488</v>
      </c>
      <c r="N94" s="40">
        <f t="shared" si="22"/>
        <v>0.16546064163773258</v>
      </c>
      <c r="O94" s="40">
        <f t="shared" si="23"/>
        <v>1.4064565032472349E-2</v>
      </c>
      <c r="P94" s="40">
        <v>-0.19550000000000001</v>
      </c>
      <c r="Q94" s="40">
        <v>-0.12090000000000004</v>
      </c>
      <c r="S94" s="1">
        <v>38353</v>
      </c>
      <c r="T94" s="2">
        <v>3.4156599999999999</v>
      </c>
      <c r="U94" s="2">
        <f t="shared" si="18"/>
        <v>2.4310239999999999</v>
      </c>
      <c r="V94" s="3">
        <v>1523</v>
      </c>
      <c r="X94" s="42">
        <f t="shared" ref="X94:X95" si="26">X93+1</f>
        <v>2018</v>
      </c>
      <c r="Y94" s="22">
        <v>204.79</v>
      </c>
    </row>
    <row r="95" spans="1:25" ht="16" x14ac:dyDescent="0.2">
      <c r="A95" s="12">
        <v>2020</v>
      </c>
      <c r="B95" s="14">
        <f t="shared" si="13"/>
        <v>1.36201E-2</v>
      </c>
      <c r="C95" s="14">
        <f t="shared" si="14"/>
        <v>-3.9457999999999993E-3</v>
      </c>
      <c r="D95" s="6">
        <v>0.18013916144089043</v>
      </c>
      <c r="E95" s="13">
        <v>8.9999999999999998E-4</v>
      </c>
      <c r="F95" s="13">
        <v>0.1133189764661412</v>
      </c>
      <c r="G95" s="13">
        <v>0.10411537157111345</v>
      </c>
      <c r="H95" s="16">
        <f t="shared" si="17"/>
        <v>0.24169402495075509</v>
      </c>
      <c r="I95" s="16">
        <f t="shared" si="15"/>
        <v>0.10346126677654821</v>
      </c>
      <c r="J95" s="40">
        <f t="shared" si="16"/>
        <v>0.16651906144089043</v>
      </c>
      <c r="K95" s="40">
        <f t="shared" si="19"/>
        <v>-1.27201E-2</v>
      </c>
      <c r="L95" s="40">
        <f t="shared" si="20"/>
        <v>9.9698876466141201E-2</v>
      </c>
      <c r="M95" s="40">
        <f t="shared" si="21"/>
        <v>9.049527157111345E-2</v>
      </c>
      <c r="N95" s="40">
        <f t="shared" si="22"/>
        <v>0.2280739249507551</v>
      </c>
      <c r="O95" s="40">
        <f t="shared" si="23"/>
        <v>8.9841166776548215E-2</v>
      </c>
      <c r="P95" s="40">
        <v>0.12210000000000004</v>
      </c>
      <c r="Q95" s="40">
        <v>-0.59719999999999995</v>
      </c>
      <c r="S95" s="1">
        <v>38718</v>
      </c>
      <c r="T95" s="2">
        <v>2.5406499999999999</v>
      </c>
      <c r="U95" s="2">
        <f t="shared" si="18"/>
        <v>2.5187489999999997</v>
      </c>
      <c r="V95" s="3">
        <v>1891.1</v>
      </c>
      <c r="X95" s="42">
        <f t="shared" si="26"/>
        <v>2019</v>
      </c>
      <c r="Y95" s="22">
        <v>212.35</v>
      </c>
    </row>
    <row r="96" spans="1:25" x14ac:dyDescent="0.15">
      <c r="S96" s="1">
        <v>39083</v>
      </c>
      <c r="T96" s="2">
        <v>4.08127</v>
      </c>
      <c r="U96" s="2">
        <f t="shared" si="18"/>
        <v>2.440566</v>
      </c>
      <c r="X96" s="42">
        <f>X95+1</f>
        <v>2020</v>
      </c>
      <c r="Y96" s="22">
        <v>234.32</v>
      </c>
    </row>
    <row r="97" spans="1:24" x14ac:dyDescent="0.15">
      <c r="S97" s="1">
        <v>39448</v>
      </c>
      <c r="T97" s="2">
        <v>9.1410000000000005E-2</v>
      </c>
      <c r="U97" s="2">
        <f t="shared" si="18"/>
        <v>2.6784530000000002</v>
      </c>
    </row>
    <row r="98" spans="1:24" s="33" customFormat="1" x14ac:dyDescent="0.15">
      <c r="A98" s="32" t="s">
        <v>20</v>
      </c>
      <c r="B98" s="31" t="s">
        <v>16</v>
      </c>
      <c r="C98" s="32" t="s">
        <v>21</v>
      </c>
      <c r="D98" s="32" t="s">
        <v>25</v>
      </c>
      <c r="E98" s="32" t="s">
        <v>22</v>
      </c>
      <c r="F98" s="32" t="s">
        <v>26</v>
      </c>
      <c r="G98" s="32" t="s">
        <v>18</v>
      </c>
      <c r="H98" s="32" t="s">
        <v>19</v>
      </c>
      <c r="I98" s="33" t="s">
        <v>2</v>
      </c>
      <c r="J98" s="32" t="s">
        <v>21</v>
      </c>
      <c r="K98" s="32" t="s">
        <v>25</v>
      </c>
      <c r="L98" s="32" t="s">
        <v>22</v>
      </c>
      <c r="M98" s="32" t="s">
        <v>26</v>
      </c>
      <c r="N98" s="32" t="s">
        <v>18</v>
      </c>
      <c r="O98" s="32" t="s">
        <v>19</v>
      </c>
      <c r="P98" s="33" t="s">
        <v>34</v>
      </c>
      <c r="Q98" s="33" t="s">
        <v>35</v>
      </c>
      <c r="S98" s="34">
        <v>39814</v>
      </c>
      <c r="T98" s="35">
        <v>2.72133</v>
      </c>
      <c r="U98" s="35">
        <f t="shared" ref="U98:U107" si="27">AVERAGE(T88:T97)</f>
        <v>2.5264039999999999</v>
      </c>
      <c r="X98" s="43"/>
    </row>
    <row r="99" spans="1:24" x14ac:dyDescent="0.15">
      <c r="A99" s="25" t="s">
        <v>23</v>
      </c>
      <c r="B99" s="28">
        <f t="shared" ref="B99:H99" si="28">AVERAGE(C5:C14)</f>
        <v>6.8115600000000155E-4</v>
      </c>
      <c r="C99" s="27">
        <f t="shared" si="28"/>
        <v>4.2722301863221519E-2</v>
      </c>
      <c r="D99" s="27">
        <f t="shared" si="28"/>
        <v>9.8949999999999993E-3</v>
      </c>
      <c r="E99" s="27">
        <f t="shared" si="28"/>
        <v>4.0085676290841837E-2</v>
      </c>
      <c r="F99" s="27">
        <f t="shared" si="28"/>
        <v>7.7726306038223059E-2</v>
      </c>
      <c r="G99" s="27" t="e">
        <f t="shared" si="28"/>
        <v>#DIV/0!</v>
      </c>
      <c r="H99" s="27">
        <f t="shared" si="28"/>
        <v>-1.0450106913411462E-2</v>
      </c>
      <c r="I99" s="28">
        <f>AVERAGE(B5:B14)</f>
        <v>-1.9193869999999995E-2</v>
      </c>
      <c r="J99" s="28">
        <f>AVERAGE(J5:J14)</f>
        <v>6.1916171863221528E-2</v>
      </c>
      <c r="K99" s="28">
        <f t="shared" ref="K99:Q99" si="29">AVERAGE(K5:K14)</f>
        <v>2.9088869999999996E-2</v>
      </c>
      <c r="L99" s="28">
        <f t="shared" si="29"/>
        <v>5.9279546290841832E-2</v>
      </c>
      <c r="M99" s="28">
        <f t="shared" si="29"/>
        <v>9.692017603822306E-2</v>
      </c>
      <c r="N99" s="28" t="e">
        <f t="shared" si="29"/>
        <v>#DIV/0!</v>
      </c>
      <c r="O99" s="28">
        <f t="shared" si="29"/>
        <v>8.74376308658854E-3</v>
      </c>
      <c r="P99" s="28">
        <v>0.15086000000000002</v>
      </c>
      <c r="Q99" s="28">
        <v>1.7719999999999986E-2</v>
      </c>
      <c r="S99" s="1">
        <v>40179</v>
      </c>
      <c r="T99" s="2">
        <v>1.4957199999999999</v>
      </c>
      <c r="U99" s="2">
        <f t="shared" si="27"/>
        <v>2.530081</v>
      </c>
    </row>
    <row r="100" spans="1:24" x14ac:dyDescent="0.15">
      <c r="A100" s="25" t="s">
        <v>24</v>
      </c>
      <c r="B100" s="28">
        <f t="shared" ref="B100:H100" si="30">AVERAGE(C15:C24)</f>
        <v>3.0758699000000011E-2</v>
      </c>
      <c r="C100" s="27">
        <f t="shared" si="30"/>
        <v>9.6421156977158001E-2</v>
      </c>
      <c r="D100" s="27">
        <f t="shared" si="30"/>
        <v>4.7883333333333337E-3</v>
      </c>
      <c r="E100" s="27">
        <f t="shared" si="30"/>
        <v>2.5209774216673319E-2</v>
      </c>
      <c r="F100" s="27">
        <f t="shared" si="30"/>
        <v>5.1830024086150298E-2</v>
      </c>
      <c r="G100" s="27" t="e">
        <f t="shared" si="30"/>
        <v>#DIV/0!</v>
      </c>
      <c r="H100" s="27">
        <f t="shared" si="30"/>
        <v>8.5576315710567924E-2</v>
      </c>
      <c r="I100" s="28">
        <f>AVERAGE(B15:B24)</f>
        <v>5.5066089999999991E-2</v>
      </c>
      <c r="J100" s="28">
        <f>AVERAGE(J15:J24)</f>
        <v>4.1355066977158003E-2</v>
      </c>
      <c r="K100" s="28">
        <f t="shared" ref="K100:Q100" si="31">AVERAGE(K15:K24)</f>
        <v>-5.0277756666666673E-2</v>
      </c>
      <c r="L100" s="28">
        <f t="shared" si="31"/>
        <v>-2.9856315783326676E-2</v>
      </c>
      <c r="M100" s="28">
        <f t="shared" si="31"/>
        <v>-3.2360659138497101E-3</v>
      </c>
      <c r="N100" s="28" t="e">
        <f t="shared" si="31"/>
        <v>#DIV/0!</v>
      </c>
      <c r="O100" s="28">
        <f t="shared" si="31"/>
        <v>3.0510225710567929E-2</v>
      </c>
      <c r="P100" s="28">
        <v>0.25222</v>
      </c>
      <c r="Q100" s="28">
        <v>0.15528999999999998</v>
      </c>
      <c r="S100" s="1">
        <v>40544</v>
      </c>
      <c r="T100" s="2">
        <v>2.9624199999999998</v>
      </c>
      <c r="U100" s="2">
        <f t="shared" si="27"/>
        <v>2.3409719999999998</v>
      </c>
    </row>
    <row r="101" spans="1:24" x14ac:dyDescent="0.15">
      <c r="A101" s="25" t="s">
        <v>3</v>
      </c>
      <c r="B101" s="28">
        <f t="shared" ref="B101:H101" si="32">AVERAGE(C25:C34)</f>
        <v>-1.8932560000000005E-2</v>
      </c>
      <c r="C101" s="27">
        <f t="shared" si="32"/>
        <v>0.20934600288437322</v>
      </c>
      <c r="D101" s="27">
        <f t="shared" si="32"/>
        <v>2.0006666666666666E-2</v>
      </c>
      <c r="E101" s="27">
        <f t="shared" si="32"/>
        <v>8.2950721919584532E-3</v>
      </c>
      <c r="F101" s="27">
        <f t="shared" si="32"/>
        <v>2.3244638813980513E-2</v>
      </c>
      <c r="G101" s="27" t="e">
        <f t="shared" si="32"/>
        <v>#DIV/0!</v>
      </c>
      <c r="H101" s="27">
        <f t="shared" si="32"/>
        <v>3.0937356302694275E-2</v>
      </c>
      <c r="I101" s="28">
        <f>AVERAGE(B25:B34)</f>
        <v>2.2441300000000001E-2</v>
      </c>
      <c r="J101" s="28">
        <f>AVERAGE(J25:J34)</f>
        <v>0.18690470288437322</v>
      </c>
      <c r="K101" s="28">
        <f t="shared" ref="K101:Q101" si="33">AVERAGE(K25:K34)</f>
        <v>-2.4346333333333321E-3</v>
      </c>
      <c r="L101" s="28">
        <f t="shared" si="33"/>
        <v>-1.4146227808041544E-2</v>
      </c>
      <c r="M101" s="28">
        <f t="shared" si="33"/>
        <v>8.033388139805118E-4</v>
      </c>
      <c r="N101" s="28" t="e">
        <f t="shared" si="33"/>
        <v>#DIV/0!</v>
      </c>
      <c r="O101" s="28">
        <f t="shared" si="33"/>
        <v>8.4960563026942743E-3</v>
      </c>
      <c r="P101" s="28">
        <v>1.2579999999999989E-2</v>
      </c>
      <c r="Q101" s="28">
        <v>4.1360000000000015E-2</v>
      </c>
      <c r="S101" s="1">
        <v>40909</v>
      </c>
      <c r="T101" s="2">
        <v>1.74102</v>
      </c>
      <c r="U101" s="2">
        <f t="shared" si="27"/>
        <v>2.4820419999999999</v>
      </c>
    </row>
    <row r="102" spans="1:24" x14ac:dyDescent="0.15">
      <c r="A102" s="25" t="s">
        <v>4</v>
      </c>
      <c r="B102" s="28">
        <f t="shared" ref="B102:H102" si="34">AVERAGE(C35:C44)</f>
        <v>8.3701899999999996E-3</v>
      </c>
      <c r="C102" s="27">
        <f t="shared" si="34"/>
        <v>8.5994917064603632E-2</v>
      </c>
      <c r="D102" s="27">
        <f t="shared" si="34"/>
        <v>3.984E-2</v>
      </c>
      <c r="E102" s="27">
        <f t="shared" si="34"/>
        <v>2.5112940924537187E-2</v>
      </c>
      <c r="F102" s="27">
        <f t="shared" si="34"/>
        <v>3.2344591453419801E-2</v>
      </c>
      <c r="G102" s="27" t="e">
        <f t="shared" si="34"/>
        <v>#DIV/0!</v>
      </c>
      <c r="H102" s="27">
        <f t="shared" si="34"/>
        <v>2.1794121292208656E-2</v>
      </c>
      <c r="I102" s="28">
        <f>AVERAGE(B35:B44)</f>
        <v>2.5319269999999998E-2</v>
      </c>
      <c r="J102" s="28">
        <f>AVERAGE(J35:J44)</f>
        <v>6.067564706460362E-2</v>
      </c>
      <c r="K102" s="28">
        <f t="shared" ref="K102:Q102" si="35">AVERAGE(K35:K44)</f>
        <v>1.4520729999999999E-2</v>
      </c>
      <c r="L102" s="28">
        <f t="shared" si="35"/>
        <v>-2.0632907546281332E-4</v>
      </c>
      <c r="M102" s="28">
        <f t="shared" si="35"/>
        <v>7.0253214534197915E-3</v>
      </c>
      <c r="N102" s="28" t="e">
        <f t="shared" si="35"/>
        <v>#DIV/0!</v>
      </c>
      <c r="O102" s="28">
        <f t="shared" si="35"/>
        <v>-3.525148707791343E-3</v>
      </c>
      <c r="P102" s="28">
        <v>0.16005999999999998</v>
      </c>
      <c r="Q102" s="28">
        <v>3.8380000000000004E-2</v>
      </c>
      <c r="S102" s="1">
        <v>41275</v>
      </c>
      <c r="T102" s="2">
        <v>1.5017400000000001</v>
      </c>
      <c r="U102" s="2">
        <f t="shared" si="27"/>
        <v>2.4184529999999995</v>
      </c>
    </row>
    <row r="103" spans="1:24" x14ac:dyDescent="0.15">
      <c r="A103" s="29" t="s">
        <v>5</v>
      </c>
      <c r="B103" s="28">
        <f t="shared" ref="B103:H103" si="36">AVERAGE(C45:C54)</f>
        <v>2.7955916999999997E-2</v>
      </c>
      <c r="C103" s="30">
        <f t="shared" si="36"/>
        <v>7.5203031042118465E-2</v>
      </c>
      <c r="D103" s="30">
        <f t="shared" si="36"/>
        <v>6.2934166666666666E-2</v>
      </c>
      <c r="E103" s="30">
        <f t="shared" si="36"/>
        <v>5.5780270723563598E-2</v>
      </c>
      <c r="F103" s="30">
        <f t="shared" si="36"/>
        <v>7.2883363845152857E-2</v>
      </c>
      <c r="G103" s="30">
        <f t="shared" si="36"/>
        <v>0.37459127733256514</v>
      </c>
      <c r="H103" s="30">
        <f t="shared" si="36"/>
        <v>8.8004201152250452E-2</v>
      </c>
      <c r="I103" s="28">
        <f>AVERAGE(B45:B54)</f>
        <v>7.4100450000000012E-2</v>
      </c>
      <c r="J103" s="28">
        <f>AVERAGE(J45:J54)</f>
        <v>1.1025810421184834E-3</v>
      </c>
      <c r="K103" s="28">
        <f t="shared" ref="K103:Q103" si="37">AVERAGE(K45:K54)</f>
        <v>-1.1166283333333334E-2</v>
      </c>
      <c r="L103" s="28">
        <f t="shared" si="37"/>
        <v>-1.83201792764364E-2</v>
      </c>
      <c r="M103" s="28">
        <f t="shared" si="37"/>
        <v>-1.2170861548471412E-3</v>
      </c>
      <c r="N103" s="28">
        <f t="shared" si="37"/>
        <v>0.30049082733256516</v>
      </c>
      <c r="O103" s="28">
        <f t="shared" si="37"/>
        <v>1.3903751152250449E-2</v>
      </c>
      <c r="P103" s="28">
        <v>8.0860000000000001E-2</v>
      </c>
      <c r="Q103" s="28">
        <v>0.13033</v>
      </c>
      <c r="S103" s="1">
        <v>41640</v>
      </c>
      <c r="T103" s="2">
        <v>0.75649</v>
      </c>
      <c r="U103" s="2">
        <f t="shared" si="27"/>
        <v>2.3806780000000001</v>
      </c>
    </row>
    <row r="104" spans="1:24" x14ac:dyDescent="0.15">
      <c r="A104" s="25" t="s">
        <v>6</v>
      </c>
      <c r="B104" s="28">
        <f t="shared" ref="B104:H104" si="38">AVERAGE(C55:C64)</f>
        <v>-2.3325553999999995E-2</v>
      </c>
      <c r="C104" s="27">
        <f t="shared" si="38"/>
        <v>0.17949003453327203</v>
      </c>
      <c r="D104" s="27">
        <f t="shared" si="38"/>
        <v>8.8218333333333329E-2</v>
      </c>
      <c r="E104" s="27">
        <f t="shared" si="38"/>
        <v>0.12591103177881199</v>
      </c>
      <c r="F104" s="27">
        <f t="shared" si="38"/>
        <v>0.1445554135973714</v>
      </c>
      <c r="G104" s="27">
        <f t="shared" si="38"/>
        <v>-9.5952802307279986E-3</v>
      </c>
      <c r="H104" s="27">
        <f t="shared" si="38"/>
        <v>5.9034960744606256E-2</v>
      </c>
      <c r="I104" s="28">
        <f>AVERAGE(B55:B64)</f>
        <v>5.1405769999999996E-2</v>
      </c>
      <c r="J104" s="28">
        <f>AVERAGE(J55:J64)</f>
        <v>0.12808426453327204</v>
      </c>
      <c r="K104" s="28">
        <f t="shared" ref="K104:Q104" si="39">AVERAGE(K55:K64)</f>
        <v>3.681256333333334E-2</v>
      </c>
      <c r="L104" s="28">
        <f t="shared" si="39"/>
        <v>7.4505261778812004E-2</v>
      </c>
      <c r="M104" s="28">
        <f t="shared" si="39"/>
        <v>9.3149643597371407E-2</v>
      </c>
      <c r="N104" s="28">
        <f t="shared" si="39"/>
        <v>-6.1001050230727993E-2</v>
      </c>
      <c r="O104" s="28">
        <f t="shared" si="39"/>
        <v>7.629190744606257E-3</v>
      </c>
      <c r="P104" s="28">
        <v>-5.5100000000000003E-2</v>
      </c>
      <c r="Q104" s="28">
        <v>0.11430999999999998</v>
      </c>
      <c r="S104" s="1">
        <v>42005</v>
      </c>
      <c r="T104" s="2">
        <v>0.72951999999999995</v>
      </c>
      <c r="U104" s="2">
        <f t="shared" si="27"/>
        <v>2.1307710000000002</v>
      </c>
    </row>
    <row r="105" spans="1:24" x14ac:dyDescent="0.15">
      <c r="A105" s="25" t="s">
        <v>7</v>
      </c>
      <c r="B105" s="28">
        <f t="shared" ref="B105:H105" si="40">AVERAGE(C65:C74)</f>
        <v>-9.0193159999999994E-3</v>
      </c>
      <c r="C105" s="27">
        <f t="shared" si="40"/>
        <v>0.1881602139466621</v>
      </c>
      <c r="D105" s="27">
        <f t="shared" si="40"/>
        <v>4.8515833333333334E-2</v>
      </c>
      <c r="E105" s="27">
        <f t="shared" si="40"/>
        <v>7.8291560012799022E-2</v>
      </c>
      <c r="F105" s="27">
        <f t="shared" si="40"/>
        <v>9.6850444217428555E-2</v>
      </c>
      <c r="G105" s="27">
        <f t="shared" si="40"/>
        <v>-2.7151527280023589E-2</v>
      </c>
      <c r="H105" s="27">
        <f t="shared" si="40"/>
        <v>2.7001549210538676E-2</v>
      </c>
      <c r="I105" s="28">
        <f>AVERAGE(B65:B74)</f>
        <v>2.9354249999999991E-2</v>
      </c>
      <c r="J105" s="28">
        <f>AVERAGE(J65:J74)</f>
        <v>0.1588059639466621</v>
      </c>
      <c r="K105" s="28">
        <f t="shared" ref="K105:Q105" si="41">AVERAGE(K65:K74)</f>
        <v>1.9161583333333336E-2</v>
      </c>
      <c r="L105" s="28">
        <f t="shared" si="41"/>
        <v>4.893731001279901E-2</v>
      </c>
      <c r="M105" s="28">
        <f t="shared" si="41"/>
        <v>6.7496194217428571E-2</v>
      </c>
      <c r="N105" s="28">
        <f t="shared" si="41"/>
        <v>-5.6505777280023581E-2</v>
      </c>
      <c r="O105" s="28">
        <f t="shared" si="41"/>
        <v>-2.3527007894613206E-3</v>
      </c>
      <c r="P105" s="28">
        <v>-4.231E-2</v>
      </c>
      <c r="Q105" s="28">
        <v>-2.416999999999999E-2</v>
      </c>
      <c r="S105" s="1">
        <v>42370</v>
      </c>
      <c r="T105" s="2">
        <v>2.0746199999999999</v>
      </c>
      <c r="U105" s="2">
        <f t="shared" si="27"/>
        <v>1.8621570000000003</v>
      </c>
    </row>
    <row r="106" spans="1:24" x14ac:dyDescent="0.15">
      <c r="A106" s="25" t="s">
        <v>8</v>
      </c>
      <c r="B106" s="28">
        <f t="shared" ref="B106:H106" si="42">AVERAGE(C75:C84)</f>
        <v>-2.3832299999999791E-4</v>
      </c>
      <c r="C106" s="27">
        <f t="shared" si="42"/>
        <v>1.1565610453816377E-2</v>
      </c>
      <c r="D106" s="27">
        <f t="shared" si="42"/>
        <v>2.6931666666666666E-2</v>
      </c>
      <c r="E106" s="27">
        <f t="shared" si="42"/>
        <v>6.6232891728473603E-2</v>
      </c>
      <c r="F106" s="27">
        <f t="shared" si="42"/>
        <v>8.6127454140657186E-2</v>
      </c>
      <c r="G106" s="27">
        <f t="shared" si="42"/>
        <v>0.14948951359930049</v>
      </c>
      <c r="H106" s="27">
        <f t="shared" si="42"/>
        <v>4.2970533910154526E-2</v>
      </c>
      <c r="I106" s="28">
        <f>AVERAGE(B75:B84)</f>
        <v>2.530081E-2</v>
      </c>
      <c r="J106" s="28">
        <f>AVERAGE(J75:J84)</f>
        <v>-1.3735199546183619E-2</v>
      </c>
      <c r="K106" s="28">
        <f t="shared" ref="K106:Q106" si="43">AVERAGE(K75:K84)</f>
        <v>1.6308566666666659E-3</v>
      </c>
      <c r="L106" s="28">
        <f t="shared" si="43"/>
        <v>4.0932081728473603E-2</v>
      </c>
      <c r="M106" s="28">
        <f t="shared" si="43"/>
        <v>6.0826644140657193E-2</v>
      </c>
      <c r="N106" s="28">
        <f t="shared" si="43"/>
        <v>0.1241887035993005</v>
      </c>
      <c r="O106" s="28">
        <f t="shared" si="43"/>
        <v>1.7669723910154526E-2</v>
      </c>
      <c r="P106" s="28">
        <v>0.14646999999999996</v>
      </c>
      <c r="Q106" s="28">
        <v>0.11806000000000001</v>
      </c>
      <c r="S106" s="1">
        <v>42736</v>
      </c>
      <c r="T106" s="2">
        <v>2.1090800000000001</v>
      </c>
      <c r="U106" s="2">
        <f t="shared" si="27"/>
        <v>1.8155539999999999</v>
      </c>
    </row>
    <row r="107" spans="1:24" x14ac:dyDescent="0.15">
      <c r="A107" s="25" t="s">
        <v>9</v>
      </c>
      <c r="B107" s="28">
        <f t="shared" ref="B107:H107" si="44">AVERAGE(C85:C94)</f>
        <v>-3.8133529999999985E-3</v>
      </c>
      <c r="C107" s="27">
        <f t="shared" si="44"/>
        <v>0.14022182441985073</v>
      </c>
      <c r="D107" s="27">
        <f t="shared" si="44"/>
        <v>5.1558333333333334E-3</v>
      </c>
      <c r="E107" s="27">
        <f t="shared" si="44"/>
        <v>4.35069572829615E-2</v>
      </c>
      <c r="F107" s="27">
        <f t="shared" si="44"/>
        <v>7.2344359998993496E-2</v>
      </c>
      <c r="G107" s="27">
        <f t="shared" si="44"/>
        <v>4.4322974770190683E-2</v>
      </c>
      <c r="H107" s="27">
        <f t="shared" si="44"/>
        <v>3.862242503474439E-2</v>
      </c>
      <c r="I107" s="28">
        <f>AVERAGE(B85:B94)</f>
        <v>1.7565899999999999E-2</v>
      </c>
      <c r="J107" s="28">
        <f>AVERAGE(J85:J94)</f>
        <v>0.12265592441985076</v>
      </c>
      <c r="K107" s="28">
        <f t="shared" ref="K107:Q107" si="45">AVERAGE(K85:K94)</f>
        <v>-1.2410066666666667E-2</v>
      </c>
      <c r="L107" s="28">
        <f t="shared" si="45"/>
        <v>2.5941057282961505E-2</v>
      </c>
      <c r="M107" s="28">
        <f t="shared" si="45"/>
        <v>5.4778459998993487E-2</v>
      </c>
      <c r="N107" s="28">
        <f t="shared" si="45"/>
        <v>2.6757074770190681E-2</v>
      </c>
      <c r="O107" s="28">
        <f t="shared" si="45"/>
        <v>2.1056525034744391E-2</v>
      </c>
      <c r="P107" s="28">
        <v>-3.9659999999999994E-2</v>
      </c>
      <c r="Q107" s="28">
        <v>-4.8219999999999999E-2</v>
      </c>
      <c r="S107" s="1">
        <v>43101</v>
      </c>
      <c r="T107" s="2">
        <v>1.9101600000000001</v>
      </c>
      <c r="U107" s="2">
        <f t="shared" si="27"/>
        <v>1.6183349999999996</v>
      </c>
    </row>
    <row r="108" spans="1:24" x14ac:dyDescent="0.15">
      <c r="A108" s="26">
        <v>2020</v>
      </c>
      <c r="B108" s="28">
        <f t="shared" ref="B108:H108" si="46">C95</f>
        <v>-3.9457999999999993E-3</v>
      </c>
      <c r="C108" s="27">
        <f t="shared" si="46"/>
        <v>0.18013916144089043</v>
      </c>
      <c r="D108" s="27">
        <f t="shared" si="46"/>
        <v>8.9999999999999998E-4</v>
      </c>
      <c r="E108" s="27">
        <f t="shared" si="46"/>
        <v>0.1133189764661412</v>
      </c>
      <c r="F108" s="27">
        <f t="shared" si="46"/>
        <v>0.10411537157111345</v>
      </c>
      <c r="G108" s="27">
        <f t="shared" si="46"/>
        <v>0.24169402495075509</v>
      </c>
      <c r="H108" s="27">
        <f t="shared" si="46"/>
        <v>0.10346126677654821</v>
      </c>
      <c r="I108" s="28">
        <f>B95</f>
        <v>1.36201E-2</v>
      </c>
      <c r="J108" s="28">
        <f>J95</f>
        <v>0.16651906144089043</v>
      </c>
      <c r="K108" s="28">
        <f t="shared" ref="K108:Q108" si="47">K95</f>
        <v>-1.27201E-2</v>
      </c>
      <c r="L108" s="28">
        <f t="shared" si="47"/>
        <v>9.9698876466141201E-2</v>
      </c>
      <c r="M108" s="28">
        <f t="shared" si="47"/>
        <v>9.049527157111345E-2</v>
      </c>
      <c r="N108" s="28">
        <f t="shared" si="47"/>
        <v>0.2280739249507551</v>
      </c>
      <c r="O108" s="28">
        <f t="shared" si="47"/>
        <v>8.9841166776548215E-2</v>
      </c>
      <c r="P108" s="28">
        <v>0.12210000000000004</v>
      </c>
      <c r="Q108" s="28">
        <v>-0.59719999999999995</v>
      </c>
      <c r="S108" s="1">
        <v>43466</v>
      </c>
      <c r="T108" s="2">
        <v>2.2851300000000001</v>
      </c>
      <c r="U108" s="2">
        <f t="shared" si="18"/>
        <v>1.8002099999999999</v>
      </c>
    </row>
    <row r="109" spans="1:24" x14ac:dyDescent="0.15">
      <c r="S109" s="1">
        <v>43831</v>
      </c>
      <c r="T109" s="2">
        <v>1.3620099999999999</v>
      </c>
      <c r="U109" s="2">
        <f>AVERAGE(T99:T108)</f>
        <v>1.7565899999999999</v>
      </c>
    </row>
  </sheetData>
  <mergeCells count="4">
    <mergeCell ref="D1:I1"/>
    <mergeCell ref="J1:O1"/>
    <mergeCell ref="X1:Y1"/>
    <mergeCell ref="S1:U1"/>
  </mergeCells>
  <hyperlinks>
    <hyperlink ref="Z1" r:id="rId1" xr:uid="{BC99F1CC-3A4A-C049-A135-0BB1CDD4C81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10"/>
  <sheetViews>
    <sheetView workbookViewId="0">
      <selection activeCell="A2" sqref="A2"/>
    </sheetView>
  </sheetViews>
  <sheetFormatPr baseColWidth="10" defaultRowHeight="13" x14ac:dyDescent="0.15"/>
  <cols>
    <col min="1" max="1" width="30.5" customWidth="1"/>
    <col min="3" max="3" width="14" customWidth="1"/>
    <col min="4" max="4" width="13.6640625" customWidth="1"/>
    <col min="8" max="8" width="18.83203125" customWidth="1"/>
  </cols>
  <sheetData>
    <row r="1" spans="1:10" s="15" customFormat="1" ht="49" customHeight="1" x14ac:dyDescent="0.25">
      <c r="A1" s="36"/>
      <c r="B1" s="36" t="s">
        <v>1</v>
      </c>
      <c r="C1" s="36" t="s">
        <v>15</v>
      </c>
      <c r="D1" s="36" t="s">
        <v>16</v>
      </c>
      <c r="E1" s="36" t="s">
        <v>10</v>
      </c>
      <c r="F1" s="36" t="s">
        <v>11</v>
      </c>
      <c r="G1" s="36" t="s">
        <v>12</v>
      </c>
      <c r="H1" s="36" t="s">
        <v>13</v>
      </c>
      <c r="I1" s="36" t="s">
        <v>18</v>
      </c>
      <c r="J1" s="36" t="s">
        <v>19</v>
      </c>
    </row>
    <row r="2" spans="1:10" ht="19" x14ac:dyDescent="0.25">
      <c r="A2" s="37" t="s">
        <v>1</v>
      </c>
      <c r="B2" s="38">
        <v>1</v>
      </c>
      <c r="C2" s="38"/>
      <c r="D2" s="39"/>
      <c r="E2" s="38"/>
      <c r="F2" s="38"/>
      <c r="G2" s="38"/>
      <c r="H2" s="38"/>
      <c r="I2" s="38"/>
      <c r="J2" s="38"/>
    </row>
    <row r="3" spans="1:10" ht="19" x14ac:dyDescent="0.25">
      <c r="A3" s="37" t="s">
        <v>15</v>
      </c>
      <c r="B3" s="38">
        <v>0.12952664135967351</v>
      </c>
      <c r="C3" s="38">
        <v>1</v>
      </c>
      <c r="D3" s="39"/>
      <c r="E3" s="38"/>
      <c r="F3" s="38"/>
      <c r="G3" s="38"/>
      <c r="H3" s="38"/>
      <c r="I3" s="38"/>
      <c r="J3" s="38"/>
    </row>
    <row r="4" spans="1:10" ht="19" x14ac:dyDescent="0.25">
      <c r="A4" s="37" t="s">
        <v>16</v>
      </c>
      <c r="B4" s="38">
        <v>-0.1106086084064071</v>
      </c>
      <c r="C4" s="38">
        <v>0.76238080898250138</v>
      </c>
      <c r="D4" s="39">
        <v>1</v>
      </c>
      <c r="E4" s="38"/>
      <c r="F4" s="38"/>
      <c r="G4" s="38"/>
      <c r="H4" s="38"/>
      <c r="I4" s="38"/>
      <c r="J4" s="38"/>
    </row>
    <row r="5" spans="1:10" ht="19" x14ac:dyDescent="0.25">
      <c r="A5" s="37" t="s">
        <v>10</v>
      </c>
      <c r="B5" s="38">
        <v>4.7326755348979281E-2</v>
      </c>
      <c r="C5" s="38">
        <v>1.3054733217232134E-2</v>
      </c>
      <c r="D5" s="39">
        <v>-0.13264652950977004</v>
      </c>
      <c r="E5" s="38">
        <v>1</v>
      </c>
      <c r="F5" s="38"/>
      <c r="G5" s="38"/>
      <c r="H5" s="38"/>
      <c r="I5" s="38"/>
      <c r="J5" s="38"/>
    </row>
    <row r="6" spans="1:10" ht="19" x14ac:dyDescent="0.25">
      <c r="A6" s="37" t="s">
        <v>11</v>
      </c>
      <c r="B6" s="38">
        <v>0.18393458760482165</v>
      </c>
      <c r="C6" s="38">
        <v>0.39996300800708401</v>
      </c>
      <c r="D6" s="39">
        <v>-3.62429051782613E-2</v>
      </c>
      <c r="E6" s="38">
        <v>-3.4692455826993297E-2</v>
      </c>
      <c r="F6" s="38">
        <v>1</v>
      </c>
      <c r="G6" s="38"/>
      <c r="H6" s="38"/>
      <c r="I6" s="38"/>
      <c r="J6" s="38"/>
    </row>
    <row r="7" spans="1:10" ht="19" x14ac:dyDescent="0.25">
      <c r="A7" s="37" t="s">
        <v>12</v>
      </c>
      <c r="B7" s="38">
        <v>0.20823802905993702</v>
      </c>
      <c r="C7" s="38">
        <v>-7.3995698638493979E-2</v>
      </c>
      <c r="D7" s="39">
        <v>-0.24418863837120189</v>
      </c>
      <c r="E7" s="38">
        <v>-1.1881976973267368E-2</v>
      </c>
      <c r="F7" s="38">
        <v>0.26253051976849617</v>
      </c>
      <c r="G7" s="38">
        <v>1</v>
      </c>
      <c r="H7" s="38"/>
      <c r="I7" s="38"/>
      <c r="J7" s="38"/>
    </row>
    <row r="8" spans="1:10" ht="19" x14ac:dyDescent="0.25">
      <c r="A8" s="37" t="s">
        <v>13</v>
      </c>
      <c r="B8" s="38">
        <v>0.20195107129466824</v>
      </c>
      <c r="C8" s="38">
        <v>-9.8799494012957206E-2</v>
      </c>
      <c r="D8" s="39">
        <v>-0.22192587912366482</v>
      </c>
      <c r="E8" s="38">
        <v>0.40622214514935995</v>
      </c>
      <c r="F8" s="38">
        <v>8.7590031842058283E-2</v>
      </c>
      <c r="G8" s="38">
        <v>0.59210923872813137</v>
      </c>
      <c r="H8" s="38">
        <v>1</v>
      </c>
      <c r="I8" s="38"/>
      <c r="J8" s="38"/>
    </row>
    <row r="9" spans="1:10" ht="19" x14ac:dyDescent="0.25">
      <c r="A9" s="37" t="s">
        <v>18</v>
      </c>
      <c r="B9" s="38">
        <v>-0.19767747785951584</v>
      </c>
      <c r="C9" s="38">
        <v>0.47872442528539477</v>
      </c>
      <c r="D9" s="39">
        <v>0.58610673963769544</v>
      </c>
      <c r="E9" s="38">
        <v>-0.20111375842864931</v>
      </c>
      <c r="F9" s="38">
        <v>6.2898139590330499E-2</v>
      </c>
      <c r="G9" s="38">
        <v>-0.14170348281049081</v>
      </c>
      <c r="H9" s="38">
        <v>-0.21610095971577353</v>
      </c>
      <c r="I9" s="38">
        <v>1</v>
      </c>
      <c r="J9" s="38"/>
    </row>
    <row r="10" spans="1:10" ht="19" x14ac:dyDescent="0.25">
      <c r="A10" s="37" t="s">
        <v>19</v>
      </c>
      <c r="B10" s="38">
        <v>0.12424591854943622</v>
      </c>
      <c r="C10" s="38">
        <v>0.54267612015179278</v>
      </c>
      <c r="D10" s="39">
        <v>0.33290424096518945</v>
      </c>
      <c r="E10" s="38">
        <v>0.13820572116919969</v>
      </c>
      <c r="F10" s="38">
        <v>0.11162257837281103</v>
      </c>
      <c r="G10" s="38">
        <v>-7.8217447927279138E-2</v>
      </c>
      <c r="H10" s="38">
        <v>-1.6802943616289118E-2</v>
      </c>
      <c r="I10" s="38">
        <v>0.16360235934637998</v>
      </c>
      <c r="J10" s="3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Hist Returns</vt:lpstr>
      <vt:lpstr>Correlations with assets 2</vt:lpstr>
      <vt:lpstr>Inflation &amp; Financial Assets</vt:lpstr>
      <vt:lpstr>RealAsset&amp;InflationChart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2021-05-20T22:34:54Z</dcterms:created>
  <dcterms:modified xsi:type="dcterms:W3CDTF">2021-05-22T21:34:14Z</dcterms:modified>
</cp:coreProperties>
</file>