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Corona Virus 8/"/>
    </mc:Choice>
  </mc:AlternateContent>
  <xr:revisionPtr revIDLastSave="0" documentId="8_{B8635BC0-79FB-F940-B11E-AE425A27B223}" xr6:coauthVersionLast="45" xr6:coauthVersionMax="45" xr10:uidLastSave="{00000000-0000-0000-0000-000000000000}"/>
  <bookViews>
    <workbookView xWindow="240" yWindow="460" windowWidth="26000" windowHeight="15780" activeTab="1" xr2:uid="{00000000-000D-0000-FFFF-FFFF00000000}"/>
  </bookViews>
  <sheets>
    <sheet name="Pivot 1" sheetId="1" r:id="rId1"/>
    <sheet name="Mkt Cap Change" sheetId="2" r:id="rId2"/>
    <sheet name="Aggregat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6" i="2" l="1"/>
  <c r="G16" i="2"/>
  <c r="F16" i="2"/>
  <c r="H15" i="2"/>
  <c r="G15" i="2"/>
  <c r="F15" i="2"/>
  <c r="H14" i="2"/>
  <c r="G14" i="2"/>
  <c r="F14" i="2"/>
  <c r="H13" i="2"/>
  <c r="G13" i="2"/>
  <c r="F13" i="2"/>
  <c r="H12" i="2"/>
  <c r="G12" i="2"/>
  <c r="F12" i="2"/>
  <c r="H11" i="2"/>
  <c r="G11" i="2"/>
  <c r="F11" i="2"/>
  <c r="H10" i="2"/>
  <c r="G10" i="2"/>
  <c r="F10" i="2"/>
  <c r="H9" i="2"/>
  <c r="G9" i="2"/>
  <c r="F9" i="2"/>
  <c r="H8" i="2"/>
  <c r="G8" i="2"/>
  <c r="F8" i="2"/>
  <c r="H7" i="2"/>
  <c r="G7" i="2"/>
  <c r="F7" i="2"/>
  <c r="H6" i="2"/>
  <c r="G6" i="2"/>
  <c r="F6" i="2"/>
  <c r="H5" i="2"/>
  <c r="G5" i="2"/>
  <c r="F5" i="2"/>
  <c r="H4" i="2"/>
  <c r="G4" i="2"/>
  <c r="F4" i="2"/>
  <c r="H3" i="2"/>
  <c r="G3" i="2"/>
  <c r="F3" i="2"/>
  <c r="E16" i="2"/>
  <c r="J16" i="2" s="1"/>
  <c r="D16" i="2"/>
  <c r="C16" i="2"/>
  <c r="K16" i="2" s="1"/>
  <c r="B16" i="2"/>
  <c r="A16" i="2"/>
  <c r="E15" i="2"/>
  <c r="D15" i="2"/>
  <c r="C15" i="2"/>
  <c r="K15" i="2" s="1"/>
  <c r="B15" i="2"/>
  <c r="A15" i="2"/>
  <c r="E14" i="2"/>
  <c r="J14" i="2" s="1"/>
  <c r="D14" i="2"/>
  <c r="C14" i="2"/>
  <c r="K14" i="2" s="1"/>
  <c r="B14" i="2"/>
  <c r="A14" i="2"/>
  <c r="E13" i="2"/>
  <c r="J13" i="2" s="1"/>
  <c r="D13" i="2"/>
  <c r="C13" i="2"/>
  <c r="B13" i="2"/>
  <c r="A13" i="2"/>
  <c r="E12" i="2"/>
  <c r="D12" i="2"/>
  <c r="C12" i="2"/>
  <c r="K12" i="2" s="1"/>
  <c r="B12" i="2"/>
  <c r="A12" i="2"/>
  <c r="E11" i="2"/>
  <c r="D11" i="2"/>
  <c r="C11" i="2"/>
  <c r="B11" i="2"/>
  <c r="A11" i="2"/>
  <c r="E10" i="2"/>
  <c r="D10" i="2"/>
  <c r="C10" i="2"/>
  <c r="B10" i="2"/>
  <c r="A10" i="2"/>
  <c r="E9" i="2"/>
  <c r="D9" i="2"/>
  <c r="C9" i="2"/>
  <c r="K9" i="2" s="1"/>
  <c r="B9" i="2"/>
  <c r="A9" i="2"/>
  <c r="E8" i="2"/>
  <c r="D8" i="2"/>
  <c r="C8" i="2"/>
  <c r="B8" i="2"/>
  <c r="A8" i="2"/>
  <c r="E7" i="2"/>
  <c r="D7" i="2"/>
  <c r="C7" i="2"/>
  <c r="B7" i="2"/>
  <c r="A7" i="2"/>
  <c r="E6" i="2"/>
  <c r="J6" i="2" s="1"/>
  <c r="D6" i="2"/>
  <c r="C6" i="2"/>
  <c r="B6" i="2"/>
  <c r="A6" i="2"/>
  <c r="E5" i="2"/>
  <c r="D5" i="2"/>
  <c r="C5" i="2"/>
  <c r="B5" i="2"/>
  <c r="A5" i="2"/>
  <c r="E4" i="2"/>
  <c r="D4" i="2"/>
  <c r="C4" i="2"/>
  <c r="B4" i="2"/>
  <c r="A4" i="2"/>
  <c r="E3" i="2"/>
  <c r="K3" i="2" s="1"/>
  <c r="D3" i="2"/>
  <c r="I3" i="2" s="1"/>
  <c r="C3" i="2"/>
  <c r="B3" i="2"/>
  <c r="A3" i="2"/>
  <c r="A2" i="2"/>
  <c r="I4" i="2" l="1"/>
  <c r="J12" i="2"/>
  <c r="K11" i="2"/>
  <c r="J10" i="2"/>
  <c r="J7" i="2"/>
  <c r="K5" i="2"/>
  <c r="I8" i="2"/>
  <c r="J11" i="2"/>
  <c r="I15" i="2"/>
  <c r="I5" i="2"/>
  <c r="J5" i="2"/>
  <c r="J9" i="2"/>
  <c r="I12" i="2"/>
  <c r="J15" i="2"/>
  <c r="K10" i="2"/>
  <c r="K6" i="2"/>
  <c r="J8" i="2"/>
  <c r="I14" i="2"/>
  <c r="J4" i="2"/>
  <c r="K4" i="2"/>
  <c r="I7" i="2"/>
  <c r="K8" i="2"/>
  <c r="I11" i="2"/>
  <c r="K13" i="2"/>
  <c r="I16" i="2"/>
  <c r="I9" i="2"/>
  <c r="J3" i="2"/>
  <c r="I6" i="2"/>
  <c r="K7" i="2"/>
  <c r="I10" i="2"/>
  <c r="I13" i="2"/>
</calcChain>
</file>

<file path=xl/sharedStrings.xml><?xml version="1.0" encoding="utf-8"?>
<sst xmlns="http://schemas.openxmlformats.org/spreadsheetml/2006/main" count="48" uniqueCount="45">
  <si>
    <t>Sub Region</t>
  </si>
  <si>
    <t>count</t>
  </si>
  <si>
    <t>sum(Market Capitalization [My Setting] [02/14/2020] ($USDmm, Historical rate))</t>
  </si>
  <si>
    <t>sum(Market Capitalization [My Setting] [02/21/2020] ($USDmm, Historical rate))</t>
  </si>
  <si>
    <t>sum(Market Capitalization [My Setting] [02/28/2020] ($USDmm, Historical rate))</t>
  </si>
  <si>
    <t>sum(Market Capitalization [My Setting] [03/06/2020] ($USDmm, Historical rate))</t>
  </si>
  <si>
    <t>sum(Market Capitalization [My Setting] [03/13/2020] ($USDmm, Historical rate))</t>
  </si>
  <si>
    <t>sum(Market Capitalization [My Setting] [03/20/2020] ($USDmm, Historical rate))</t>
  </si>
  <si>
    <t>sum(Market Capitalization [My Setting] [03/27/2020] ($USDmm, Historical rate))</t>
  </si>
  <si>
    <t>sum(Market Capitalization [My Setting] [04/03/2020] ($USDmm, Historical rate))</t>
  </si>
  <si>
    <t>sum(Market Capitalization [My Setting] [04/10/2020] ($USDmm, Historical rate))</t>
  </si>
  <si>
    <t>sum(Market Capitalization [My Setting] [04/17/2020] ($USDmm, Historical rate))</t>
  </si>
  <si>
    <t>sum(Market Capitalization [My Setting] [04/24/2020] ($USDmm, Historical rate))</t>
  </si>
  <si>
    <t>sum(Market Capitalization [My Setting] [05/01/2020] ($USDmm, Historical rate))</t>
  </si>
  <si>
    <t>sum(Total Revenue [LTM] ($USDmm, Historical rate))</t>
  </si>
  <si>
    <t>sum(EBITDA [LTM] ($USDmm, Historical rate))</t>
  </si>
  <si>
    <t>sum(EBIT [LTM] ($USDmm, Historical rate))</t>
  </si>
  <si>
    <t>sum(Net Income [LTM] ($USDmm, Historical rate))</t>
  </si>
  <si>
    <t>sum(Total Cash &amp; ST Investments [Latest Quarter] ($USDmm, Historical rate))</t>
  </si>
  <si>
    <t>sum(Total Debt [Latest Quarter] ($USDmm, Historical rate))</t>
  </si>
  <si>
    <t>sum(Total Equity [Latest Quarter] ($USDmm, Historical rate))</t>
  </si>
  <si>
    <t>sum(Repurchase of Common Stock [LTM] ($USDmm, Historical rate))</t>
  </si>
  <si>
    <t>sum(Issuance of Common Stock [LTM] ($USDmm, Historical rate))</t>
  </si>
  <si>
    <t>sum(Total Dividends Paid [LTM] ($USDmm, Historical rate))</t>
  </si>
  <si>
    <t>Africa</t>
  </si>
  <si>
    <t>Australia &amp; NZ</t>
  </si>
  <si>
    <t>Canada</t>
  </si>
  <si>
    <t>China</t>
  </si>
  <si>
    <t>EU &amp; Environs</t>
  </si>
  <si>
    <t>Eastern Europe &amp; Russia</t>
  </si>
  <si>
    <t>India</t>
  </si>
  <si>
    <t>Japan</t>
  </si>
  <si>
    <t>Latin America &amp; Caribbean</t>
  </si>
  <si>
    <t>Middle East</t>
  </si>
  <si>
    <t>Small Asia</t>
  </si>
  <si>
    <t>UK</t>
  </si>
  <si>
    <t>United States</t>
  </si>
  <si>
    <t>Global</t>
  </si>
  <si>
    <t>Number of firms</t>
  </si>
  <si>
    <t>2/14-3/20</t>
  </si>
  <si>
    <t>3/20-5/1</t>
  </si>
  <si>
    <t>Market Cap</t>
  </si>
  <si>
    <t>% Change</t>
  </si>
  <si>
    <t>2/14 - 5/1</t>
  </si>
  <si>
    <t>Dollar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</si>
</sst>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#,##0.0"/>
    <numFmt numFmtId="165" formatCode="#,##0.###"/>
    <numFmt numFmtId="167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/>
    <xf numFmtId="3" fontId="4" fillId="0" borderId="1" xfId="0" applyNumberFormat="1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167" fontId="4" fillId="0" borderId="1" xfId="1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 applyAlignment="1">
      <alignment horizontal="center"/>
    </xf>
    <xf numFmtId="14" fontId="5" fillId="0" borderId="3" xfId="0" applyNumberFormat="1" applyFont="1" applyBorder="1" applyAlignment="1">
      <alignment horizontal="center"/>
    </xf>
    <xf numFmtId="0" fontId="4" fillId="0" borderId="5" xfId="0" applyFont="1" applyBorder="1"/>
    <xf numFmtId="0" fontId="4" fillId="0" borderId="7" xfId="0" applyFont="1" applyBorder="1"/>
    <xf numFmtId="3" fontId="4" fillId="0" borderId="8" xfId="0" applyNumberFormat="1" applyFont="1" applyBorder="1" applyAlignment="1">
      <alignment horizontal="center"/>
    </xf>
    <xf numFmtId="167" fontId="4" fillId="0" borderId="8" xfId="1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10" fontId="4" fillId="2" borderId="6" xfId="2" applyNumberFormat="1" applyFont="1" applyFill="1" applyBorder="1" applyAlignment="1">
      <alignment horizontal="center"/>
    </xf>
    <xf numFmtId="10" fontId="4" fillId="2" borderId="9" xfId="2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10" fontId="4" fillId="2" borderId="1" xfId="2" applyNumberFormat="1" applyFont="1" applyFill="1" applyBorder="1" applyAlignment="1">
      <alignment horizontal="center"/>
    </xf>
    <xf numFmtId="10" fontId="4" fillId="2" borderId="8" xfId="2" applyNumberFormat="1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"/>
  <sheetViews>
    <sheetView workbookViewId="0">
      <pane xSplit="1" topLeftCell="L1" activePane="topRight" state="frozen"/>
      <selection pane="topRight" activeCell="B15" sqref="B15:X15"/>
    </sheetView>
  </sheetViews>
  <sheetFormatPr baseColWidth="10" defaultColWidth="8.83203125" defaultRowHeight="15" x14ac:dyDescent="0.2"/>
  <cols>
    <col min="1" max="2" width="17.5" customWidth="1"/>
    <col min="3" max="3" width="21" customWidth="1"/>
    <col min="4" max="24" width="17.5" customWidth="1"/>
  </cols>
  <sheetData>
    <row r="1" spans="1:24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 x14ac:dyDescent="0.2">
      <c r="A2" s="3" t="s">
        <v>24</v>
      </c>
      <c r="B2" s="4">
        <v>648</v>
      </c>
      <c r="C2" s="5">
        <v>579098.23999999987</v>
      </c>
      <c r="D2" s="5">
        <v>571403.09000000067</v>
      </c>
      <c r="E2" s="5">
        <v>502640.41999999981</v>
      </c>
      <c r="F2" s="5">
        <v>508412.45</v>
      </c>
      <c r="G2" s="5">
        <v>429293.07999999949</v>
      </c>
      <c r="H2" s="5">
        <v>363274.18000000011</v>
      </c>
      <c r="I2" s="5">
        <v>368337.05000000051</v>
      </c>
      <c r="J2" s="5">
        <v>351869.82999999949</v>
      </c>
      <c r="K2" s="5">
        <v>392156.9499999996</v>
      </c>
      <c r="L2" s="5">
        <v>379787.19000000082</v>
      </c>
      <c r="M2" s="5">
        <v>385365.44000000018</v>
      </c>
      <c r="N2" s="5">
        <v>396825.86</v>
      </c>
      <c r="O2" s="5">
        <v>428966.61300000013</v>
      </c>
      <c r="P2" s="5">
        <v>59390.947999999953</v>
      </c>
      <c r="Q2" s="5">
        <v>42473.112000000023</v>
      </c>
      <c r="R2" s="5">
        <v>38384.757000000063</v>
      </c>
      <c r="S2" s="5">
        <v>280799.99400000018</v>
      </c>
      <c r="T2" s="5">
        <v>254772.66400000031</v>
      </c>
      <c r="U2" s="5">
        <v>363633.87300000008</v>
      </c>
      <c r="V2" s="5">
        <v>-2205.0290000000009</v>
      </c>
      <c r="W2" s="6">
        <v>3832.137999999999</v>
      </c>
      <c r="X2" s="5">
        <v>-21442.188000000009</v>
      </c>
    </row>
    <row r="3" spans="1:24" x14ac:dyDescent="0.2">
      <c r="A3" s="3" t="s">
        <v>25</v>
      </c>
      <c r="B3" s="4">
        <v>1356</v>
      </c>
      <c r="C3" s="5">
        <v>1616626.08</v>
      </c>
      <c r="D3" s="5">
        <v>1597195.899999998</v>
      </c>
      <c r="E3" s="5">
        <v>1411898.2200000021</v>
      </c>
      <c r="F3" s="5">
        <v>1396150.790000001</v>
      </c>
      <c r="G3" s="5">
        <v>1150714.3399999959</v>
      </c>
      <c r="H3" s="5">
        <v>951838.82999999973</v>
      </c>
      <c r="I3" s="5">
        <v>1013931.1599999981</v>
      </c>
      <c r="J3" s="5">
        <v>1037680.492</v>
      </c>
      <c r="K3" s="5">
        <v>1161520.049999998</v>
      </c>
      <c r="L3" s="5">
        <v>1193723.3099999989</v>
      </c>
      <c r="M3" s="5">
        <v>1151744.319999998</v>
      </c>
      <c r="N3" s="5">
        <v>1171480.3900000011</v>
      </c>
      <c r="O3" s="5">
        <v>723955.80400000105</v>
      </c>
      <c r="P3" s="5">
        <v>124111.15399999989</v>
      </c>
      <c r="Q3" s="5">
        <v>88546.51900000016</v>
      </c>
      <c r="R3" s="5">
        <v>67981.367999999857</v>
      </c>
      <c r="S3" s="5">
        <v>684093.35999999929</v>
      </c>
      <c r="T3" s="5">
        <v>1212745.1020000021</v>
      </c>
      <c r="U3" s="5">
        <v>746891.2859999995</v>
      </c>
      <c r="V3" s="5">
        <v>-7605.7230000000027</v>
      </c>
      <c r="W3" s="6">
        <v>20637.257000000001</v>
      </c>
      <c r="X3" s="5">
        <v>-55413.341999999997</v>
      </c>
    </row>
    <row r="4" spans="1:24" x14ac:dyDescent="0.2">
      <c r="A4" s="3" t="s">
        <v>26</v>
      </c>
      <c r="B4" s="4">
        <v>1574</v>
      </c>
      <c r="C4" s="5">
        <v>2240033.8900000108</v>
      </c>
      <c r="D4" s="5">
        <v>2243861.3200000059</v>
      </c>
      <c r="E4" s="5">
        <v>2007280.530000001</v>
      </c>
      <c r="F4" s="5">
        <v>1990345.180000002</v>
      </c>
      <c r="G4" s="5">
        <v>1617279.1700000039</v>
      </c>
      <c r="H4" s="5">
        <v>1360136.982000001</v>
      </c>
      <c r="I4" s="5">
        <v>1493516.9000000011</v>
      </c>
      <c r="J4" s="5">
        <v>1511334.7199999969</v>
      </c>
      <c r="K4" s="5">
        <v>1672639.800000001</v>
      </c>
      <c r="L4" s="5">
        <v>1694406.6079999979</v>
      </c>
      <c r="M4" s="5">
        <v>1699762.7350000001</v>
      </c>
      <c r="N4" s="5">
        <v>1725686.6200000059</v>
      </c>
      <c r="O4" s="5">
        <v>1332945.074</v>
      </c>
      <c r="P4" s="5">
        <v>222848.2560000002</v>
      </c>
      <c r="Q4" s="5">
        <v>131218.2829999995</v>
      </c>
      <c r="R4" s="5">
        <v>99941.405000000028</v>
      </c>
      <c r="S4" s="5">
        <v>1887121.401999996</v>
      </c>
      <c r="T4" s="5">
        <v>1894392.804</v>
      </c>
      <c r="U4" s="5">
        <v>1394018.968000001</v>
      </c>
      <c r="V4" s="5">
        <v>-40008.680000000051</v>
      </c>
      <c r="W4" s="6">
        <v>35904.740999999958</v>
      </c>
      <c r="X4" s="5">
        <v>-59448.145000000077</v>
      </c>
    </row>
    <row r="5" spans="1:24" x14ac:dyDescent="0.2">
      <c r="A5" s="3" t="s">
        <v>27</v>
      </c>
      <c r="B5" s="4">
        <v>6153</v>
      </c>
      <c r="C5" s="5">
        <v>14006589.239999991</v>
      </c>
      <c r="D5" s="5">
        <v>14315430.311000019</v>
      </c>
      <c r="E5" s="5">
        <v>13662316.76400003</v>
      </c>
      <c r="F5" s="5">
        <v>14298939.69499995</v>
      </c>
      <c r="G5" s="5">
        <v>13280896.704999959</v>
      </c>
      <c r="H5" s="5">
        <v>12410336.73500002</v>
      </c>
      <c r="I5" s="5">
        <v>12656670.04700006</v>
      </c>
      <c r="J5" s="5">
        <v>12654564.28900009</v>
      </c>
      <c r="K5" s="5">
        <v>13053843.04999993</v>
      </c>
      <c r="L5" s="5">
        <v>13248719.61000005</v>
      </c>
      <c r="M5" s="5">
        <v>13098634.11399995</v>
      </c>
      <c r="N5" s="5">
        <v>13353128.62200005</v>
      </c>
      <c r="O5" s="5">
        <v>9827496.3460000623</v>
      </c>
      <c r="P5" s="5">
        <v>1189236.8370000049</v>
      </c>
      <c r="Q5" s="5">
        <v>841763.63000000245</v>
      </c>
      <c r="R5" s="5">
        <v>786655.15399999998</v>
      </c>
      <c r="S5" s="5">
        <v>10363329.033000071</v>
      </c>
      <c r="T5" s="5">
        <v>10499927.419</v>
      </c>
      <c r="U5" s="5">
        <v>10220525.094000019</v>
      </c>
      <c r="V5" s="5">
        <v>-28899.93199999999</v>
      </c>
      <c r="W5" s="6">
        <v>224143.84199999989</v>
      </c>
      <c r="X5" s="5">
        <v>-386483.9500000003</v>
      </c>
    </row>
    <row r="6" spans="1:24" x14ac:dyDescent="0.2">
      <c r="A6" s="3" t="s">
        <v>28</v>
      </c>
      <c r="B6" s="4">
        <v>4756</v>
      </c>
      <c r="C6" s="5">
        <v>13652191.96000001</v>
      </c>
      <c r="D6" s="5">
        <v>13557836.54999996</v>
      </c>
      <c r="E6" s="5">
        <v>12152268.909999929</v>
      </c>
      <c r="F6" s="5">
        <v>12249164.91400001</v>
      </c>
      <c r="G6" s="5">
        <v>9866088.0240000263</v>
      </c>
      <c r="H6" s="5">
        <v>9274331.2290000077</v>
      </c>
      <c r="I6" s="5">
        <v>10137786.64799994</v>
      </c>
      <c r="J6" s="5">
        <v>9871705.1080000158</v>
      </c>
      <c r="K6" s="5">
        <v>10725704.55999998</v>
      </c>
      <c r="L6" s="5">
        <v>10737217.02300003</v>
      </c>
      <c r="M6" s="5">
        <v>10562485.23099998</v>
      </c>
      <c r="N6" s="5">
        <v>11009785.672</v>
      </c>
      <c r="O6" s="5">
        <v>11042237.58700002</v>
      </c>
      <c r="P6" s="5">
        <v>1430783.401000004</v>
      </c>
      <c r="Q6" s="5">
        <v>925077.5519999977</v>
      </c>
      <c r="R6" s="5">
        <v>625821.94599999709</v>
      </c>
      <c r="S6" s="5">
        <v>8572258.3890000507</v>
      </c>
      <c r="T6" s="5">
        <v>12209138.71299999</v>
      </c>
      <c r="U6" s="5">
        <v>8041394.2309999932</v>
      </c>
      <c r="V6" s="5">
        <v>-133908.587</v>
      </c>
      <c r="W6" s="6">
        <v>80636.212999999931</v>
      </c>
      <c r="X6" s="5">
        <v>-361649.43899999902</v>
      </c>
    </row>
    <row r="7" spans="1:24" x14ac:dyDescent="0.2">
      <c r="A7" s="3" t="s">
        <v>29</v>
      </c>
      <c r="B7" s="4">
        <v>411</v>
      </c>
      <c r="C7" s="5">
        <v>815899.68000000075</v>
      </c>
      <c r="D7" s="5">
        <v>816574.12999999989</v>
      </c>
      <c r="E7" s="5">
        <v>704295.89999999874</v>
      </c>
      <c r="F7" s="5">
        <v>680358.13</v>
      </c>
      <c r="G7" s="5">
        <v>535632.16</v>
      </c>
      <c r="H7" s="5">
        <v>492835.72</v>
      </c>
      <c r="I7" s="5">
        <v>516263.33999999991</v>
      </c>
      <c r="J7" s="5">
        <v>562695.69000000029</v>
      </c>
      <c r="K7" s="5">
        <v>614235.61999999918</v>
      </c>
      <c r="L7" s="5">
        <v>577187.22999999917</v>
      </c>
      <c r="M7" s="5">
        <v>576276.14000000141</v>
      </c>
      <c r="N7" s="5">
        <v>586921.68999999983</v>
      </c>
      <c r="O7" s="5">
        <v>897298.97099999955</v>
      </c>
      <c r="P7" s="5">
        <v>189030.82500000019</v>
      </c>
      <c r="Q7" s="5">
        <v>130703.4760000001</v>
      </c>
      <c r="R7" s="5">
        <v>115399.6339999999</v>
      </c>
      <c r="S7" s="5">
        <v>319217.88099999988</v>
      </c>
      <c r="T7" s="5">
        <v>454846.69600000011</v>
      </c>
      <c r="U7" s="5">
        <v>871574.82899999991</v>
      </c>
      <c r="V7" s="5">
        <v>-5965.653000000003</v>
      </c>
      <c r="W7" s="6">
        <v>2527.8349999999991</v>
      </c>
      <c r="X7" s="5">
        <v>-39829.606000000051</v>
      </c>
    </row>
    <row r="8" spans="1:24" x14ac:dyDescent="0.2">
      <c r="A8" s="3" t="s">
        <v>30</v>
      </c>
      <c r="B8" s="4">
        <v>1945</v>
      </c>
      <c r="C8" s="5">
        <v>2196205.300000004</v>
      </c>
      <c r="D8" s="5">
        <v>2183141.580000001</v>
      </c>
      <c r="E8" s="5">
        <v>2004977.91</v>
      </c>
      <c r="F8" s="5">
        <v>1924888.6499999971</v>
      </c>
      <c r="G8" s="5">
        <v>1727944.66</v>
      </c>
      <c r="H8" s="5">
        <v>1513431.579999998</v>
      </c>
      <c r="I8" s="5">
        <v>1470067.6399999959</v>
      </c>
      <c r="J8" s="5">
        <v>1405018.060000001</v>
      </c>
      <c r="K8" s="5">
        <v>1568671.900000002</v>
      </c>
      <c r="L8" s="5">
        <v>1596058.900000006</v>
      </c>
      <c r="M8" s="5">
        <v>1583422.6100000071</v>
      </c>
      <c r="N8" s="5">
        <v>1688415.639999998</v>
      </c>
      <c r="O8" s="5">
        <v>1277428.6599999981</v>
      </c>
      <c r="P8" s="5">
        <v>170382.20799999981</v>
      </c>
      <c r="Q8" s="5">
        <v>120824.4709999998</v>
      </c>
      <c r="R8" s="5">
        <v>51502.676999999872</v>
      </c>
      <c r="S8" s="5">
        <v>311022.66600000003</v>
      </c>
      <c r="T8" s="5">
        <v>1057905.786000001</v>
      </c>
      <c r="U8" s="5">
        <v>864372.46400000039</v>
      </c>
      <c r="V8" s="5">
        <v>-2783.2240000000002</v>
      </c>
      <c r="W8" s="6">
        <v>7833.3529999999982</v>
      </c>
      <c r="X8" s="5">
        <v>-11535.299000000001</v>
      </c>
    </row>
    <row r="9" spans="1:24" x14ac:dyDescent="0.2">
      <c r="A9" s="3" t="s">
        <v>31</v>
      </c>
      <c r="B9" s="4">
        <v>3813</v>
      </c>
      <c r="C9" s="5">
        <v>6038443.9500000039</v>
      </c>
      <c r="D9" s="5">
        <v>5836349.2500000075</v>
      </c>
      <c r="E9" s="5">
        <v>5427818.0499999868</v>
      </c>
      <c r="F9" s="5">
        <v>5464663.929999969</v>
      </c>
      <c r="G9" s="5">
        <v>4590251.7699999791</v>
      </c>
      <c r="H9" s="5">
        <v>4465872.4999999972</v>
      </c>
      <c r="I9" s="5">
        <v>5227665.0199999996</v>
      </c>
      <c r="J9" s="5">
        <v>4740062.8000000091</v>
      </c>
      <c r="K9" s="5">
        <v>5128342.379999985</v>
      </c>
      <c r="L9" s="5">
        <v>5230604.5600000052</v>
      </c>
      <c r="M9" s="5">
        <v>5161328.370000002</v>
      </c>
      <c r="N9" s="5">
        <v>5236432.4200000083</v>
      </c>
      <c r="O9" s="5">
        <v>7669756.7510000067</v>
      </c>
      <c r="P9" s="5">
        <v>810290.90499999747</v>
      </c>
      <c r="Q9" s="5">
        <v>479775.07100000058</v>
      </c>
      <c r="R9" s="5">
        <v>350867.99199999881</v>
      </c>
      <c r="S9" s="5">
        <v>6251283.0060000271</v>
      </c>
      <c r="T9" s="5">
        <v>6724697.5350000076</v>
      </c>
      <c r="U9" s="5">
        <v>5255975.5120000243</v>
      </c>
      <c r="V9" s="5">
        <v>-60209.97599999982</v>
      </c>
      <c r="W9" s="6">
        <v>14697.69300000003</v>
      </c>
      <c r="X9" s="5">
        <v>-92540.273999999961</v>
      </c>
    </row>
    <row r="10" spans="1:24" x14ac:dyDescent="0.2">
      <c r="A10" s="3" t="s">
        <v>32</v>
      </c>
      <c r="B10" s="4">
        <v>938</v>
      </c>
      <c r="C10" s="5">
        <v>2379522.42</v>
      </c>
      <c r="D10" s="5">
        <v>2340134.2699999972</v>
      </c>
      <c r="E10" s="5">
        <v>2094038.8900000011</v>
      </c>
      <c r="F10" s="5">
        <v>2006198.5500000031</v>
      </c>
      <c r="G10" s="5">
        <v>1689305.879999999</v>
      </c>
      <c r="H10" s="5">
        <v>1378909.2999999991</v>
      </c>
      <c r="I10" s="5">
        <v>1457946.9700000009</v>
      </c>
      <c r="J10" s="5">
        <v>1377535.200000002</v>
      </c>
      <c r="K10" s="5">
        <v>1541910.449999999</v>
      </c>
      <c r="L10" s="5">
        <v>1527301.67</v>
      </c>
      <c r="M10" s="5">
        <v>1420145.1699999981</v>
      </c>
      <c r="N10" s="5">
        <v>1508454.9400000011</v>
      </c>
      <c r="O10" s="5">
        <v>1581483.085999999</v>
      </c>
      <c r="P10" s="5">
        <v>280189.23399999918</v>
      </c>
      <c r="Q10" s="5">
        <v>189669.11599999989</v>
      </c>
      <c r="R10" s="5">
        <v>126759.64</v>
      </c>
      <c r="S10" s="5">
        <v>749266.16699999932</v>
      </c>
      <c r="T10" s="5">
        <v>1864979.9139999971</v>
      </c>
      <c r="U10" s="5">
        <v>1552908.7250000029</v>
      </c>
      <c r="V10" s="5">
        <v>-6118.523000000001</v>
      </c>
      <c r="W10" s="6">
        <v>27288.467999999979</v>
      </c>
      <c r="X10" s="5">
        <v>-66000.891999999993</v>
      </c>
    </row>
    <row r="11" spans="1:24" x14ac:dyDescent="0.2">
      <c r="A11" s="3" t="s">
        <v>33</v>
      </c>
      <c r="B11" s="4">
        <v>1148</v>
      </c>
      <c r="C11" s="5">
        <v>3073392.0899999971</v>
      </c>
      <c r="D11" s="5">
        <v>3116833.640000002</v>
      </c>
      <c r="E11" s="5">
        <v>3033575.1800000011</v>
      </c>
      <c r="F11" s="5">
        <v>2975176.9900000091</v>
      </c>
      <c r="G11" s="5">
        <v>2562302.8200000022</v>
      </c>
      <c r="H11" s="5">
        <v>2557872.370000002</v>
      </c>
      <c r="I11" s="5">
        <v>2606348.4400000009</v>
      </c>
      <c r="J11" s="5">
        <v>2719502.830000001</v>
      </c>
      <c r="K11" s="5">
        <v>2802082.0000000061</v>
      </c>
      <c r="L11" s="5">
        <v>2665751.1</v>
      </c>
      <c r="M11" s="5">
        <v>2668793.9899999942</v>
      </c>
      <c r="N11" s="5">
        <v>2816287.1399999969</v>
      </c>
      <c r="O11" s="5">
        <v>928822.60800000082</v>
      </c>
      <c r="P11" s="5">
        <v>295232.1990000002</v>
      </c>
      <c r="Q11" s="5">
        <v>242071.60099999959</v>
      </c>
      <c r="R11" s="5">
        <v>163056.7899999994</v>
      </c>
      <c r="S11" s="5">
        <v>781251.67700000037</v>
      </c>
      <c r="T11" s="5">
        <v>907016.37899999949</v>
      </c>
      <c r="U11" s="5">
        <v>1231290.521999995</v>
      </c>
      <c r="V11" s="5">
        <v>-5574.2009999999973</v>
      </c>
      <c r="W11" s="6">
        <v>10692.86300000001</v>
      </c>
      <c r="X11" s="5">
        <v>-119389.6820000001</v>
      </c>
    </row>
    <row r="12" spans="1:24" x14ac:dyDescent="0.2">
      <c r="A12" s="3" t="s">
        <v>34</v>
      </c>
      <c r="B12" s="4">
        <v>7660</v>
      </c>
      <c r="C12" s="5">
        <v>5057995.829999988</v>
      </c>
      <c r="D12" s="5">
        <v>4910297.7100000428</v>
      </c>
      <c r="E12" s="5">
        <v>4595365.4689999698</v>
      </c>
      <c r="F12" s="5">
        <v>4690195.6809999878</v>
      </c>
      <c r="G12" s="5">
        <v>4025560.508999988</v>
      </c>
      <c r="H12" s="5">
        <v>3538865.5499999789</v>
      </c>
      <c r="I12" s="5">
        <v>3781660.519999994</v>
      </c>
      <c r="J12" s="5">
        <v>3770265.5289999992</v>
      </c>
      <c r="K12" s="5">
        <v>4047517.3499999768</v>
      </c>
      <c r="L12" s="5">
        <v>4168113.940000019</v>
      </c>
      <c r="M12" s="5">
        <v>4085939.0390000138</v>
      </c>
      <c r="N12" s="5">
        <v>4285222.6939999629</v>
      </c>
      <c r="O12" s="5">
        <v>5032979.8890000004</v>
      </c>
      <c r="P12" s="5">
        <v>596833.18499999971</v>
      </c>
      <c r="Q12" s="5">
        <v>352415.31699999952</v>
      </c>
      <c r="R12" s="5">
        <v>266887.38700000109</v>
      </c>
      <c r="S12" s="5">
        <v>2792048.3670000038</v>
      </c>
      <c r="T12" s="5">
        <v>3378859.577000008</v>
      </c>
      <c r="U12" s="5">
        <v>4136893.485000005</v>
      </c>
      <c r="V12" s="5">
        <v>-9941.3880000000063</v>
      </c>
      <c r="W12" s="6">
        <v>50614.897999999957</v>
      </c>
      <c r="X12" s="5">
        <v>-136170.217</v>
      </c>
    </row>
    <row r="13" spans="1:24" x14ac:dyDescent="0.2">
      <c r="A13" s="3" t="s">
        <v>35</v>
      </c>
      <c r="B13" s="4">
        <v>1094</v>
      </c>
      <c r="C13" s="5">
        <v>3066191.8600000008</v>
      </c>
      <c r="D13" s="5">
        <v>3053728.93</v>
      </c>
      <c r="E13" s="5">
        <v>2680674.6999999969</v>
      </c>
      <c r="F13" s="5">
        <v>2674948.8699999978</v>
      </c>
      <c r="G13" s="5">
        <v>2166554.9800000009</v>
      </c>
      <c r="H13" s="5">
        <v>1923415.800000004</v>
      </c>
      <c r="I13" s="5">
        <v>2149136.6400000011</v>
      </c>
      <c r="J13" s="5">
        <v>2049823.71</v>
      </c>
      <c r="K13" s="5">
        <v>2308446.8800000022</v>
      </c>
      <c r="L13" s="5">
        <v>2295331.5499999989</v>
      </c>
      <c r="M13" s="5">
        <v>2248301.1699999962</v>
      </c>
      <c r="N13" s="5">
        <v>2313547.6300000092</v>
      </c>
      <c r="O13" s="5">
        <v>2367853.6859999979</v>
      </c>
      <c r="P13" s="5">
        <v>332384.85800000018</v>
      </c>
      <c r="Q13" s="5">
        <v>217145.44200000001</v>
      </c>
      <c r="R13" s="5">
        <v>116830.61199999991</v>
      </c>
      <c r="S13" s="5">
        <v>3173614.6290000002</v>
      </c>
      <c r="T13" s="5">
        <v>3486169.1120000039</v>
      </c>
      <c r="U13" s="5">
        <v>1731813.6220000021</v>
      </c>
      <c r="V13" s="5">
        <v>-34608.789999999979</v>
      </c>
      <c r="W13" s="6">
        <v>22072.804999999989</v>
      </c>
      <c r="X13" s="5">
        <v>-90091.448999999964</v>
      </c>
    </row>
    <row r="14" spans="1:24" x14ac:dyDescent="0.2">
      <c r="A14" s="3" t="s">
        <v>36</v>
      </c>
      <c r="B14" s="4">
        <v>4929</v>
      </c>
      <c r="C14" s="5">
        <v>35641757.630000032</v>
      </c>
      <c r="D14" s="5">
        <v>35235309.639999971</v>
      </c>
      <c r="E14" s="5">
        <v>31164384.595000021</v>
      </c>
      <c r="F14" s="5">
        <v>31191805.412</v>
      </c>
      <c r="G14" s="5">
        <v>28043309.04500005</v>
      </c>
      <c r="H14" s="5">
        <v>23877391.299000029</v>
      </c>
      <c r="I14" s="5">
        <v>26361406.895000018</v>
      </c>
      <c r="J14" s="5">
        <v>25626059.317000069</v>
      </c>
      <c r="K14" s="5">
        <v>28920751.381000008</v>
      </c>
      <c r="L14" s="5">
        <v>29776704.03000005</v>
      </c>
      <c r="M14" s="5">
        <v>29477221.490999941</v>
      </c>
      <c r="N14" s="5">
        <v>29461339.009000018</v>
      </c>
      <c r="O14" s="5">
        <v>16286514.547000051</v>
      </c>
      <c r="P14" s="5">
        <v>2634661.4760000031</v>
      </c>
      <c r="Q14" s="5">
        <v>1769544.749000005</v>
      </c>
      <c r="R14" s="5">
        <v>1248669.298000006</v>
      </c>
      <c r="S14" s="5">
        <v>8124612.6050000051</v>
      </c>
      <c r="T14" s="5">
        <v>19344053.381000072</v>
      </c>
      <c r="U14" s="5">
        <v>10718547.11600001</v>
      </c>
      <c r="V14" s="5">
        <v>-641057.96600000269</v>
      </c>
      <c r="W14" s="6">
        <v>222524.62299999961</v>
      </c>
      <c r="X14" s="5">
        <v>-490911.04600000102</v>
      </c>
    </row>
    <row r="15" spans="1:24" x14ac:dyDescent="0.2">
      <c r="A15" s="3" t="s">
        <v>37</v>
      </c>
      <c r="B15" s="4">
        <v>36425</v>
      </c>
      <c r="C15" s="5">
        <v>90363948.169999793</v>
      </c>
      <c r="D15" s="5">
        <v>89778096.321001664</v>
      </c>
      <c r="E15" s="5">
        <v>81441535.537999362</v>
      </c>
      <c r="F15" s="5">
        <v>82051249.241999209</v>
      </c>
      <c r="G15" s="5">
        <v>71685133.142999113</v>
      </c>
      <c r="H15" s="5">
        <v>64108512.074999399</v>
      </c>
      <c r="I15" s="5">
        <v>69240737.26999864</v>
      </c>
      <c r="J15" s="5">
        <v>67678117.574999303</v>
      </c>
      <c r="K15" s="5">
        <v>73937822.371000201</v>
      </c>
      <c r="L15" s="5">
        <v>75090906.721000358</v>
      </c>
      <c r="M15" s="5">
        <v>74119419.820000321</v>
      </c>
      <c r="N15" s="5">
        <v>75553528.327000111</v>
      </c>
      <c r="O15" s="5">
        <v>59397739.622000054</v>
      </c>
      <c r="P15" s="5">
        <v>8335375.4859999623</v>
      </c>
      <c r="Q15" s="5">
        <v>5531228.3390000304</v>
      </c>
      <c r="R15" s="5">
        <v>4058758.6599999922</v>
      </c>
      <c r="S15" s="5">
        <v>44289919.175999567</v>
      </c>
      <c r="T15" s="5">
        <v>63289505.082000718</v>
      </c>
      <c r="U15" s="5">
        <v>47129839.726999924</v>
      </c>
      <c r="V15" s="5">
        <v>-978887.67200000188</v>
      </c>
      <c r="W15" s="6">
        <v>723406.7290000004</v>
      </c>
      <c r="X15" s="5">
        <v>-1930905.5290000041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FD178-503A-6B4E-BDF5-AFB63C611404}">
  <dimension ref="A1:K16"/>
  <sheetViews>
    <sheetView tabSelected="1" workbookViewId="0">
      <selection activeCell="C20" sqref="C20"/>
    </sheetView>
  </sheetViews>
  <sheetFormatPr baseColWidth="10" defaultRowHeight="15" x14ac:dyDescent="0.2"/>
  <cols>
    <col min="1" max="1" width="29.5" customWidth="1"/>
    <col min="2" max="2" width="16.5" style="7" bestFit="1" customWidth="1"/>
    <col min="3" max="3" width="15" customWidth="1"/>
    <col min="4" max="4" width="13.6640625" customWidth="1"/>
    <col min="5" max="8" width="15.33203125" customWidth="1"/>
    <col min="9" max="9" width="11.1640625" bestFit="1" customWidth="1"/>
    <col min="10" max="10" width="10" bestFit="1" customWidth="1"/>
    <col min="11" max="11" width="10.33203125" bestFit="1" customWidth="1"/>
  </cols>
  <sheetData>
    <row r="1" spans="1:11" s="10" customFormat="1" ht="20" thickBot="1" x14ac:dyDescent="0.3">
      <c r="B1" s="11"/>
      <c r="C1" s="20" t="s">
        <v>41</v>
      </c>
      <c r="D1" s="21"/>
      <c r="E1" s="21"/>
      <c r="F1" s="29" t="s">
        <v>44</v>
      </c>
      <c r="G1" s="30"/>
      <c r="H1" s="31"/>
      <c r="I1" s="21" t="s">
        <v>42</v>
      </c>
      <c r="J1" s="21"/>
      <c r="K1" s="22"/>
    </row>
    <row r="2" spans="1:11" s="10" customFormat="1" ht="19" x14ac:dyDescent="0.25">
      <c r="A2" s="13" t="str">
        <f>'Pivot 1'!A1</f>
        <v>Sub Region</v>
      </c>
      <c r="B2" s="14" t="s">
        <v>38</v>
      </c>
      <c r="C2" s="15">
        <v>43875</v>
      </c>
      <c r="D2" s="15">
        <v>43910</v>
      </c>
      <c r="E2" s="15">
        <v>43952</v>
      </c>
      <c r="F2" s="32" t="s">
        <v>39</v>
      </c>
      <c r="G2" s="32" t="s">
        <v>40</v>
      </c>
      <c r="H2" s="33" t="s">
        <v>43</v>
      </c>
      <c r="I2" s="26" t="s">
        <v>39</v>
      </c>
      <c r="J2" s="26" t="s">
        <v>40</v>
      </c>
      <c r="K2" s="23" t="s">
        <v>43</v>
      </c>
    </row>
    <row r="3" spans="1:11" s="8" customFormat="1" ht="19" x14ac:dyDescent="0.25">
      <c r="A3" s="16" t="str">
        <f>'Pivot 1'!A2</f>
        <v>Africa</v>
      </c>
      <c r="B3" s="9">
        <f>'Pivot 1'!B2</f>
        <v>648</v>
      </c>
      <c r="C3" s="12">
        <f>'Pivot 1'!C2</f>
        <v>579098.23999999987</v>
      </c>
      <c r="D3" s="12">
        <f>'Pivot 1'!H2</f>
        <v>363274.18000000011</v>
      </c>
      <c r="E3" s="12">
        <f>'Pivot 1'!N2</f>
        <v>396825.86</v>
      </c>
      <c r="F3" s="12">
        <f>D3-C3</f>
        <v>-215824.05999999976</v>
      </c>
      <c r="G3" s="12">
        <f>E3-D3</f>
        <v>33551.679999999877</v>
      </c>
      <c r="H3" s="12">
        <f>E3-C3</f>
        <v>-182272.37999999989</v>
      </c>
      <c r="I3" s="27">
        <f>D3/C3-1</f>
        <v>-0.37268989109688855</v>
      </c>
      <c r="J3" s="27">
        <f>E3/D3-1</f>
        <v>9.2359110135490141E-2</v>
      </c>
      <c r="K3" s="24">
        <f>E3/C3-1</f>
        <v>-0.31475208765959972</v>
      </c>
    </row>
    <row r="4" spans="1:11" ht="19" x14ac:dyDescent="0.25">
      <c r="A4" s="16" t="str">
        <f>'Pivot 1'!A3</f>
        <v>Australia &amp; NZ</v>
      </c>
      <c r="B4" s="9">
        <f>'Pivot 1'!B3</f>
        <v>1356</v>
      </c>
      <c r="C4" s="12">
        <f>'Pivot 1'!C3</f>
        <v>1616626.08</v>
      </c>
      <c r="D4" s="12">
        <f>'Pivot 1'!H3</f>
        <v>951838.82999999973</v>
      </c>
      <c r="E4" s="12">
        <f>'Pivot 1'!N3</f>
        <v>1171480.3900000011</v>
      </c>
      <c r="F4" s="12">
        <f t="shared" ref="F4:F16" si="0">D4-C4</f>
        <v>-664787.25000000035</v>
      </c>
      <c r="G4" s="12">
        <f t="shared" ref="G4:G16" si="1">E4-D4</f>
        <v>219641.56000000134</v>
      </c>
      <c r="H4" s="12">
        <f t="shared" ref="H4:H16" si="2">E4-C4</f>
        <v>-445145.68999999901</v>
      </c>
      <c r="I4" s="27">
        <f>D4/C4-1</f>
        <v>-0.4112189319623003</v>
      </c>
      <c r="J4" s="27">
        <f>E4/D4-1</f>
        <v>0.23075499031700719</v>
      </c>
      <c r="K4" s="24">
        <f>E4/C4-1</f>
        <v>-0.27535476230842382</v>
      </c>
    </row>
    <row r="5" spans="1:11" ht="19" x14ac:dyDescent="0.25">
      <c r="A5" s="16" t="str">
        <f>'Pivot 1'!A4</f>
        <v>Canada</v>
      </c>
      <c r="B5" s="9">
        <f>'Pivot 1'!B4</f>
        <v>1574</v>
      </c>
      <c r="C5" s="12">
        <f>'Pivot 1'!C4</f>
        <v>2240033.8900000108</v>
      </c>
      <c r="D5" s="12">
        <f>'Pivot 1'!H4</f>
        <v>1360136.982000001</v>
      </c>
      <c r="E5" s="12">
        <f>'Pivot 1'!N4</f>
        <v>1725686.6200000059</v>
      </c>
      <c r="F5" s="12">
        <f t="shared" si="0"/>
        <v>-879896.90800000983</v>
      </c>
      <c r="G5" s="12">
        <f t="shared" si="1"/>
        <v>365549.63800000492</v>
      </c>
      <c r="H5" s="12">
        <f t="shared" si="2"/>
        <v>-514347.27000000491</v>
      </c>
      <c r="I5" s="27">
        <f>D5/C5-1</f>
        <v>-0.39280517671096737</v>
      </c>
      <c r="J5" s="27">
        <f>E5/D5-1</f>
        <v>0.26875942852644585</v>
      </c>
      <c r="K5" s="24">
        <f>E5/C5-1</f>
        <v>-0.2296158429995907</v>
      </c>
    </row>
    <row r="6" spans="1:11" ht="19" x14ac:dyDescent="0.25">
      <c r="A6" s="16" t="str">
        <f>'Pivot 1'!A5</f>
        <v>China</v>
      </c>
      <c r="B6" s="9">
        <f>'Pivot 1'!B5</f>
        <v>6153</v>
      </c>
      <c r="C6" s="12">
        <f>'Pivot 1'!C5</f>
        <v>14006589.239999991</v>
      </c>
      <c r="D6" s="12">
        <f>'Pivot 1'!H5</f>
        <v>12410336.73500002</v>
      </c>
      <c r="E6" s="12">
        <f>'Pivot 1'!N5</f>
        <v>13353128.62200005</v>
      </c>
      <c r="F6" s="12">
        <f t="shared" si="0"/>
        <v>-1596252.504999971</v>
      </c>
      <c r="G6" s="12">
        <f t="shared" si="1"/>
        <v>942791.88700002991</v>
      </c>
      <c r="H6" s="12">
        <f t="shared" si="2"/>
        <v>-653460.61799994111</v>
      </c>
      <c r="I6" s="27">
        <f>D6/C6-1</f>
        <v>-0.11396439758805776</v>
      </c>
      <c r="J6" s="27">
        <f>E6/D6-1</f>
        <v>7.5968276053391737E-2</v>
      </c>
      <c r="K6" s="24">
        <f>E6/C6-1</f>
        <v>-4.6653800350894059E-2</v>
      </c>
    </row>
    <row r="7" spans="1:11" ht="19" x14ac:dyDescent="0.25">
      <c r="A7" s="16" t="str">
        <f>'Pivot 1'!A6</f>
        <v>EU &amp; Environs</v>
      </c>
      <c r="B7" s="9">
        <f>'Pivot 1'!B6</f>
        <v>4756</v>
      </c>
      <c r="C7" s="12">
        <f>'Pivot 1'!C6</f>
        <v>13652191.96000001</v>
      </c>
      <c r="D7" s="12">
        <f>'Pivot 1'!H6</f>
        <v>9274331.2290000077</v>
      </c>
      <c r="E7" s="12">
        <f>'Pivot 1'!N6</f>
        <v>11009785.672</v>
      </c>
      <c r="F7" s="12">
        <f t="shared" si="0"/>
        <v>-4377860.7310000025</v>
      </c>
      <c r="G7" s="12">
        <f t="shared" si="1"/>
        <v>1735454.4429999925</v>
      </c>
      <c r="H7" s="12">
        <f t="shared" si="2"/>
        <v>-2642406.28800001</v>
      </c>
      <c r="I7" s="27">
        <f>D7/C7-1</f>
        <v>-0.32067090353159666</v>
      </c>
      <c r="J7" s="27">
        <f>E7/D7-1</f>
        <v>0.18712448371192325</v>
      </c>
      <c r="K7" s="24">
        <f>E7/C7-1</f>
        <v>-0.19355179708445935</v>
      </c>
    </row>
    <row r="8" spans="1:11" ht="19" x14ac:dyDescent="0.25">
      <c r="A8" s="16" t="str">
        <f>'Pivot 1'!A7</f>
        <v>Eastern Europe &amp; Russia</v>
      </c>
      <c r="B8" s="9">
        <f>'Pivot 1'!B7</f>
        <v>411</v>
      </c>
      <c r="C8" s="12">
        <f>'Pivot 1'!C7</f>
        <v>815899.68000000075</v>
      </c>
      <c r="D8" s="12">
        <f>'Pivot 1'!H7</f>
        <v>492835.72</v>
      </c>
      <c r="E8" s="12">
        <f>'Pivot 1'!N7</f>
        <v>586921.68999999983</v>
      </c>
      <c r="F8" s="12">
        <f t="shared" si="0"/>
        <v>-323063.96000000078</v>
      </c>
      <c r="G8" s="12">
        <f t="shared" si="1"/>
        <v>94085.969999999856</v>
      </c>
      <c r="H8" s="12">
        <f t="shared" si="2"/>
        <v>-228977.99000000092</v>
      </c>
      <c r="I8" s="27">
        <f>D8/C8-1</f>
        <v>-0.39596039552313644</v>
      </c>
      <c r="J8" s="27">
        <f>E8/D8-1</f>
        <v>0.19090736767213201</v>
      </c>
      <c r="K8" s="24">
        <f>E8/C8-1</f>
        <v>-0.28064478466274279</v>
      </c>
    </row>
    <row r="9" spans="1:11" ht="19" x14ac:dyDescent="0.25">
      <c r="A9" s="16" t="str">
        <f>'Pivot 1'!A8</f>
        <v>India</v>
      </c>
      <c r="B9" s="9">
        <f>'Pivot 1'!B8</f>
        <v>1945</v>
      </c>
      <c r="C9" s="12">
        <f>'Pivot 1'!C8</f>
        <v>2196205.300000004</v>
      </c>
      <c r="D9" s="12">
        <f>'Pivot 1'!H8</f>
        <v>1513431.579999998</v>
      </c>
      <c r="E9" s="12">
        <f>'Pivot 1'!N8</f>
        <v>1688415.639999998</v>
      </c>
      <c r="F9" s="12">
        <f t="shared" si="0"/>
        <v>-682773.72000000603</v>
      </c>
      <c r="G9" s="12">
        <f t="shared" si="1"/>
        <v>174984.06000000006</v>
      </c>
      <c r="H9" s="12">
        <f t="shared" si="2"/>
        <v>-507789.66000000597</v>
      </c>
      <c r="I9" s="27">
        <f>D9/C9-1</f>
        <v>-0.3108879301948706</v>
      </c>
      <c r="J9" s="27">
        <f>E9/D9-1</f>
        <v>0.11562072730106521</v>
      </c>
      <c r="K9" s="24">
        <f>E9/C9-1</f>
        <v>-0.23121229149205902</v>
      </c>
    </row>
    <row r="10" spans="1:11" ht="19" x14ac:dyDescent="0.25">
      <c r="A10" s="16" t="str">
        <f>'Pivot 1'!A9</f>
        <v>Japan</v>
      </c>
      <c r="B10" s="9">
        <f>'Pivot 1'!B9</f>
        <v>3813</v>
      </c>
      <c r="C10" s="12">
        <f>'Pivot 1'!C9</f>
        <v>6038443.9500000039</v>
      </c>
      <c r="D10" s="12">
        <f>'Pivot 1'!H9</f>
        <v>4465872.4999999972</v>
      </c>
      <c r="E10" s="12">
        <f>'Pivot 1'!N9</f>
        <v>5236432.4200000083</v>
      </c>
      <c r="F10" s="12">
        <f t="shared" si="0"/>
        <v>-1572571.4500000067</v>
      </c>
      <c r="G10" s="12">
        <f t="shared" si="1"/>
        <v>770559.9200000111</v>
      </c>
      <c r="H10" s="12">
        <f t="shared" si="2"/>
        <v>-802011.5299999956</v>
      </c>
      <c r="I10" s="27">
        <f>D10/C10-1</f>
        <v>-0.26042660377761817</v>
      </c>
      <c r="J10" s="27">
        <f>E10/D10-1</f>
        <v>0.17254409300758389</v>
      </c>
      <c r="K10" s="24">
        <f>E10/C10-1</f>
        <v>-0.13281758291388879</v>
      </c>
    </row>
    <row r="11" spans="1:11" ht="19" x14ac:dyDescent="0.25">
      <c r="A11" s="16" t="str">
        <f>'Pivot 1'!A10</f>
        <v>Latin America &amp; Caribbean</v>
      </c>
      <c r="B11" s="9">
        <f>'Pivot 1'!B10</f>
        <v>938</v>
      </c>
      <c r="C11" s="12">
        <f>'Pivot 1'!C10</f>
        <v>2379522.42</v>
      </c>
      <c r="D11" s="12">
        <f>'Pivot 1'!H10</f>
        <v>1378909.2999999991</v>
      </c>
      <c r="E11" s="12">
        <f>'Pivot 1'!N10</f>
        <v>1508454.9400000011</v>
      </c>
      <c r="F11" s="12">
        <f t="shared" si="0"/>
        <v>-1000613.1200000008</v>
      </c>
      <c r="G11" s="12">
        <f t="shared" si="1"/>
        <v>129545.64000000199</v>
      </c>
      <c r="H11" s="12">
        <f t="shared" si="2"/>
        <v>-871067.47999999882</v>
      </c>
      <c r="I11" s="27">
        <f>D11/C11-1</f>
        <v>-0.42051006184678053</v>
      </c>
      <c r="J11" s="27">
        <f>E11/D11-1</f>
        <v>9.394790505800632E-2</v>
      </c>
      <c r="K11" s="24">
        <f>E11/C11-1</f>
        <v>-0.3660681961550919</v>
      </c>
    </row>
    <row r="12" spans="1:11" ht="19" x14ac:dyDescent="0.25">
      <c r="A12" s="16" t="str">
        <f>'Pivot 1'!A11</f>
        <v>Middle East</v>
      </c>
      <c r="B12" s="9">
        <f>'Pivot 1'!B11</f>
        <v>1148</v>
      </c>
      <c r="C12" s="12">
        <f>'Pivot 1'!C11</f>
        <v>3073392.0899999971</v>
      </c>
      <c r="D12" s="12">
        <f>'Pivot 1'!H11</f>
        <v>2557872.370000002</v>
      </c>
      <c r="E12" s="12">
        <f>'Pivot 1'!N11</f>
        <v>2816287.1399999969</v>
      </c>
      <c r="F12" s="12">
        <f t="shared" si="0"/>
        <v>-515519.71999999508</v>
      </c>
      <c r="G12" s="12">
        <f t="shared" si="1"/>
        <v>258414.7699999949</v>
      </c>
      <c r="H12" s="12">
        <f t="shared" si="2"/>
        <v>-257104.95000000019</v>
      </c>
      <c r="I12" s="27">
        <f>D12/C12-1</f>
        <v>-0.16773639838449494</v>
      </c>
      <c r="J12" s="27">
        <f>E12/D12-1</f>
        <v>0.10102723381776646</v>
      </c>
      <c r="K12" s="24">
        <f>E12/C12-1</f>
        <v>-8.3655108906068865E-2</v>
      </c>
    </row>
    <row r="13" spans="1:11" ht="19" x14ac:dyDescent="0.25">
      <c r="A13" s="16" t="str">
        <f>'Pivot 1'!A12</f>
        <v>Small Asia</v>
      </c>
      <c r="B13" s="9">
        <f>'Pivot 1'!B12</f>
        <v>7660</v>
      </c>
      <c r="C13" s="12">
        <f>'Pivot 1'!C12</f>
        <v>5057995.829999988</v>
      </c>
      <c r="D13" s="12">
        <f>'Pivot 1'!H12</f>
        <v>3538865.5499999789</v>
      </c>
      <c r="E13" s="12">
        <f>'Pivot 1'!N12</f>
        <v>4285222.6939999629</v>
      </c>
      <c r="F13" s="12">
        <f t="shared" si="0"/>
        <v>-1519130.2800000091</v>
      </c>
      <c r="G13" s="12">
        <f t="shared" si="1"/>
        <v>746357.14399998402</v>
      </c>
      <c r="H13" s="12">
        <f t="shared" si="2"/>
        <v>-772773.13600002509</v>
      </c>
      <c r="I13" s="27">
        <f>D13/C13-1</f>
        <v>-0.30034233539492905</v>
      </c>
      <c r="J13" s="27">
        <f>E13/D13-1</f>
        <v>0.21090293865501297</v>
      </c>
      <c r="K13" s="24">
        <f>E13/C13-1</f>
        <v>-0.15278247787721622</v>
      </c>
    </row>
    <row r="14" spans="1:11" ht="19" x14ac:dyDescent="0.25">
      <c r="A14" s="16" t="str">
        <f>'Pivot 1'!A13</f>
        <v>UK</v>
      </c>
      <c r="B14" s="9">
        <f>'Pivot 1'!B13</f>
        <v>1094</v>
      </c>
      <c r="C14" s="12">
        <f>'Pivot 1'!C13</f>
        <v>3066191.8600000008</v>
      </c>
      <c r="D14" s="12">
        <f>'Pivot 1'!H13</f>
        <v>1923415.800000004</v>
      </c>
      <c r="E14" s="12">
        <f>'Pivot 1'!N13</f>
        <v>2313547.6300000092</v>
      </c>
      <c r="F14" s="12">
        <f t="shared" si="0"/>
        <v>-1142776.0599999968</v>
      </c>
      <c r="G14" s="12">
        <f t="shared" si="1"/>
        <v>390131.8300000052</v>
      </c>
      <c r="H14" s="12">
        <f t="shared" si="2"/>
        <v>-752644.2299999916</v>
      </c>
      <c r="I14" s="27">
        <f>D14/C14-1</f>
        <v>-0.37270207220496521</v>
      </c>
      <c r="J14" s="27">
        <f>E14/D14-1</f>
        <v>0.20283280921369395</v>
      </c>
      <c r="K14" s="24">
        <f>E14/C14-1</f>
        <v>-0.24546547129636942</v>
      </c>
    </row>
    <row r="15" spans="1:11" ht="19" x14ac:dyDescent="0.25">
      <c r="A15" s="16" t="str">
        <f>'Pivot 1'!A14</f>
        <v>United States</v>
      </c>
      <c r="B15" s="9">
        <f>'Pivot 1'!B14</f>
        <v>4929</v>
      </c>
      <c r="C15" s="12">
        <f>'Pivot 1'!C14</f>
        <v>35641757.630000032</v>
      </c>
      <c r="D15" s="12">
        <f>'Pivot 1'!H14</f>
        <v>23877391.299000029</v>
      </c>
      <c r="E15" s="12">
        <f>'Pivot 1'!N14</f>
        <v>29461339.009000018</v>
      </c>
      <c r="F15" s="12">
        <f t="shared" si="0"/>
        <v>-11764366.331000004</v>
      </c>
      <c r="G15" s="12">
        <f t="shared" si="1"/>
        <v>5583947.7099999897</v>
      </c>
      <c r="H15" s="12">
        <f t="shared" si="2"/>
        <v>-6180418.6210000142</v>
      </c>
      <c r="I15" s="27">
        <f>D15/C15-1</f>
        <v>-0.33007256412904329</v>
      </c>
      <c r="J15" s="27">
        <f>E15/D15-1</f>
        <v>0.2338592034647371</v>
      </c>
      <c r="K15" s="24">
        <f>E15/C15-1</f>
        <v>-0.1734038675970877</v>
      </c>
    </row>
    <row r="16" spans="1:11" ht="20" thickBot="1" x14ac:dyDescent="0.3">
      <c r="A16" s="17" t="str">
        <f>'Pivot 1'!A15</f>
        <v>Global</v>
      </c>
      <c r="B16" s="18">
        <f>'Pivot 1'!B15</f>
        <v>36425</v>
      </c>
      <c r="C16" s="19">
        <f>'Pivot 1'!C15</f>
        <v>90363948.169999793</v>
      </c>
      <c r="D16" s="19">
        <f>'Pivot 1'!H15</f>
        <v>64108512.074999399</v>
      </c>
      <c r="E16" s="19">
        <f>'Pivot 1'!N15</f>
        <v>75553528.327000111</v>
      </c>
      <c r="F16" s="12">
        <f t="shared" si="0"/>
        <v>-26255436.095000394</v>
      </c>
      <c r="G16" s="12">
        <f t="shared" si="1"/>
        <v>11445016.252000712</v>
      </c>
      <c r="H16" s="12">
        <f t="shared" si="2"/>
        <v>-14810419.842999682</v>
      </c>
      <c r="I16" s="28">
        <f>D16/C16-1</f>
        <v>-0.29055211316803686</v>
      </c>
      <c r="J16" s="28">
        <f>E16/D16-1</f>
        <v>0.17852568842358085</v>
      </c>
      <c r="K16" s="25">
        <f>E16/C16-1</f>
        <v>-0.16389744077070589</v>
      </c>
    </row>
  </sheetData>
  <mergeCells count="3">
    <mergeCell ref="C1:E1"/>
    <mergeCell ref="I1:K1"/>
    <mergeCell ref="F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B6432-2CEF-0742-BD9D-A473B185D699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Pivot 1</vt:lpstr>
      <vt:lpstr>Mkt Cap Change</vt:lpstr>
      <vt:lpstr>Aggregate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2020-05-08T23:06:42Z</dcterms:created>
  <dcterms:modified xsi:type="dcterms:W3CDTF">2020-05-08T23:29:51Z</dcterms:modified>
</cp:coreProperties>
</file>