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chartsheets/sheet6.xml" ContentType="application/vnd.openxmlformats-officedocument.spreadsheetml.chartsheet+xml"/>
  <Override PartName="/xl/chartsheets/sheet7.xml" ContentType="application/vnd.openxmlformats-officedocument.spreadsheetml.chartsheet+xml"/>
  <Override PartName="/xl/chartsheets/sheet8.xml" ContentType="application/vnd.openxmlformats-officedocument.spreadsheetml.chartsheet+xml"/>
  <Override PartName="/xl/worksheets/sheet1.xml" ContentType="application/vnd.openxmlformats-officedocument.spreadsheetml.worksheet+xml"/>
  <Override PartName="/xl/chartsheets/sheet9.xml" ContentType="application/vnd.openxmlformats-officedocument.spreadsheetml.chartsheet+xml"/>
  <Override PartName="/xl/chartsheets/sheet10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9"/>
  <workbookPr/>
  <mc:AlternateContent xmlns:mc="http://schemas.openxmlformats.org/markup-compatibility/2006">
    <mc:Choice Requires="x15">
      <x15ac:absPath xmlns:x15ac="http://schemas.microsoft.com/office/spreadsheetml/2010/11/ac" url="/Users/Shared/Previously Relocated Items/Security/All My Stuff/Blog stuff/IntRates2026/"/>
    </mc:Choice>
  </mc:AlternateContent>
  <xr:revisionPtr revIDLastSave="0" documentId="13_ncr:1_{BA407EBF-A7BC-BD47-8BB8-555621A92CDE}" xr6:coauthVersionLast="47" xr6:coauthVersionMax="47" xr10:uidLastSave="{00000000-0000-0000-0000-000000000000}"/>
  <bookViews>
    <workbookView xWindow="760" yWindow="660" windowWidth="30240" windowHeight="18880" tabRatio="500" firstSheet="1" activeTab="7" xr2:uid="{00000000-000D-0000-FFFF-FFFF00000000}"/>
  </bookViews>
  <sheets>
    <sheet name="Riskfree &amp; fundamentals" sheetId="2" r:id="rId1"/>
    <sheet name="IntRatesHistory" sheetId="3" r:id="rId2"/>
    <sheet name="NewIntRateChart" sheetId="4" r:id="rId3"/>
    <sheet name="Intrinsisvsa" sheetId="5" r:id="rId4"/>
    <sheet name="TBondHistorical" sheetId="7" r:id="rId5"/>
    <sheet name="IntrinsicvsActualChart" sheetId="8" r:id="rId6"/>
    <sheet name="RatesbyCurrency" sheetId="12" r:id="rId7"/>
    <sheet name="EmMktGovtBondRates" sheetId="13" r:id="rId8"/>
    <sheet name="GovtBondRates" sheetId="11" r:id="rId9"/>
    <sheet name="FedFundsEffect" sheetId="9" r:id="rId10"/>
    <sheet name="FedFundsRateCorrected" sheetId="10" r:id="rId11"/>
    <sheet name="Sheet1" sheetId="1" r:id="rId12"/>
    <sheet name="Sheet2" sheetId="6" r:id="rId13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82" i="1" l="1"/>
  <c r="E82" i="1"/>
  <c r="D82" i="1"/>
  <c r="C82" i="1"/>
  <c r="B82" i="1"/>
  <c r="J74" i="1"/>
  <c r="I74" i="1"/>
  <c r="G74" i="1"/>
  <c r="F74" i="1"/>
  <c r="E74" i="1"/>
  <c r="J73" i="1"/>
  <c r="K82" i="1" s="1"/>
  <c r="L82" i="1" s="1"/>
  <c r="I73" i="1"/>
  <c r="D81" i="1"/>
  <c r="D80" i="1"/>
  <c r="C81" i="1"/>
  <c r="C80" i="1"/>
  <c r="B81" i="1"/>
  <c r="B80" i="1"/>
  <c r="D76" i="1"/>
  <c r="C76" i="1"/>
  <c r="B76" i="1"/>
  <c r="E73" i="1"/>
  <c r="G73" i="1" s="1"/>
  <c r="K74" i="1" l="1"/>
  <c r="L74" i="1" s="1"/>
  <c r="F73" i="1"/>
  <c r="K73" i="1"/>
  <c r="L73" i="1" s="1"/>
  <c r="J72" i="1"/>
  <c r="I72" i="1"/>
  <c r="E72" i="1"/>
  <c r="G72" i="1" s="1"/>
  <c r="J71" i="1"/>
  <c r="I71" i="1"/>
  <c r="E71" i="1"/>
  <c r="G71" i="1" s="1"/>
  <c r="F72" i="1" l="1"/>
  <c r="K72" i="1"/>
  <c r="L72" i="1" s="1"/>
  <c r="F71" i="1"/>
  <c r="K71" i="1"/>
  <c r="L71" i="1" s="1"/>
  <c r="D79" i="1"/>
  <c r="C79" i="1"/>
  <c r="B79" i="1"/>
  <c r="J70" i="1"/>
  <c r="I70" i="1"/>
  <c r="K70" i="1" s="1"/>
  <c r="L70" i="1" s="1"/>
  <c r="E70" i="1"/>
  <c r="F70" i="1" s="1"/>
  <c r="E69" i="1"/>
  <c r="J69" i="1"/>
  <c r="I69" i="1"/>
  <c r="K69" i="1" s="1"/>
  <c r="J68" i="1"/>
  <c r="I68" i="1"/>
  <c r="E68" i="1"/>
  <c r="F68" i="1" s="1"/>
  <c r="F69" i="1" l="1"/>
  <c r="E80" i="1"/>
  <c r="F80" i="1" s="1"/>
  <c r="E79" i="1"/>
  <c r="F79" i="1" s="1"/>
  <c r="K80" i="1"/>
  <c r="L69" i="1"/>
  <c r="L80" i="1" s="1"/>
  <c r="G70" i="1"/>
  <c r="G69" i="1"/>
  <c r="G68" i="1"/>
  <c r="K68" i="1"/>
  <c r="L68" i="1" s="1"/>
  <c r="E67" i="1"/>
  <c r="G67" i="1" s="1"/>
  <c r="I67" i="1"/>
  <c r="J67" i="1"/>
  <c r="J10" i="1"/>
  <c r="I10" i="1"/>
  <c r="J9" i="1"/>
  <c r="I9" i="1"/>
  <c r="K9" i="1" s="1"/>
  <c r="L9" i="1" s="1"/>
  <c r="J8" i="1"/>
  <c r="I8" i="1"/>
  <c r="J7" i="1"/>
  <c r="I7" i="1"/>
  <c r="K7" i="1" s="1"/>
  <c r="L7" i="1" s="1"/>
  <c r="J6" i="1"/>
  <c r="I6" i="1"/>
  <c r="J5" i="1"/>
  <c r="I5" i="1"/>
  <c r="J4" i="1"/>
  <c r="I4" i="1"/>
  <c r="J3" i="1"/>
  <c r="I3" i="1"/>
  <c r="K3" i="1" s="1"/>
  <c r="L3" i="1" s="1"/>
  <c r="J2" i="1"/>
  <c r="I2" i="1"/>
  <c r="N4" i="1"/>
  <c r="N5" i="1"/>
  <c r="N6" i="1" s="1"/>
  <c r="N7" i="1" s="1"/>
  <c r="N8" i="1" s="1"/>
  <c r="N9" i="1" s="1"/>
  <c r="N10" i="1" s="1"/>
  <c r="A4" i="6"/>
  <c r="A5" i="6"/>
  <c r="A6" i="6"/>
  <c r="A7" i="6"/>
  <c r="A8" i="6"/>
  <c r="A9" i="6"/>
  <c r="A10" i="6"/>
  <c r="J11" i="1"/>
  <c r="I11" i="1"/>
  <c r="J12" i="1"/>
  <c r="I12" i="1"/>
  <c r="J13" i="1"/>
  <c r="I13" i="1"/>
  <c r="J14" i="1"/>
  <c r="I14" i="1"/>
  <c r="J15" i="1"/>
  <c r="I15" i="1"/>
  <c r="J16" i="1"/>
  <c r="I16" i="1"/>
  <c r="J17" i="1"/>
  <c r="I17" i="1"/>
  <c r="J18" i="1"/>
  <c r="I18" i="1"/>
  <c r="J19" i="1"/>
  <c r="I19" i="1"/>
  <c r="J20" i="1"/>
  <c r="I20" i="1"/>
  <c r="K20" i="1" s="1"/>
  <c r="L20" i="1" s="1"/>
  <c r="J21" i="1"/>
  <c r="I21" i="1"/>
  <c r="J22" i="1"/>
  <c r="I22" i="1"/>
  <c r="J23" i="1"/>
  <c r="I23" i="1"/>
  <c r="K23" i="1" s="1"/>
  <c r="L23" i="1" s="1"/>
  <c r="J24" i="1"/>
  <c r="I24" i="1"/>
  <c r="J25" i="1"/>
  <c r="I25" i="1"/>
  <c r="J26" i="1"/>
  <c r="I26" i="1"/>
  <c r="K26" i="1" s="1"/>
  <c r="L26" i="1" s="1"/>
  <c r="J27" i="1"/>
  <c r="I27" i="1"/>
  <c r="J28" i="1"/>
  <c r="I28" i="1"/>
  <c r="J29" i="1"/>
  <c r="I29" i="1"/>
  <c r="K29" i="1" s="1"/>
  <c r="L29" i="1" s="1"/>
  <c r="J30" i="1"/>
  <c r="I30" i="1"/>
  <c r="K30" i="1" s="1"/>
  <c r="L30" i="1" s="1"/>
  <c r="J31" i="1"/>
  <c r="I31" i="1"/>
  <c r="J32" i="1"/>
  <c r="I32" i="1"/>
  <c r="K32" i="1" s="1"/>
  <c r="L32" i="1" s="1"/>
  <c r="J33" i="1"/>
  <c r="I33" i="1"/>
  <c r="J34" i="1"/>
  <c r="I34" i="1"/>
  <c r="J35" i="1"/>
  <c r="I35" i="1"/>
  <c r="J36" i="1"/>
  <c r="I36" i="1"/>
  <c r="K36" i="1" s="1"/>
  <c r="L36" i="1" s="1"/>
  <c r="J37" i="1"/>
  <c r="I37" i="1"/>
  <c r="J38" i="1"/>
  <c r="I38" i="1"/>
  <c r="K38" i="1" s="1"/>
  <c r="L38" i="1" s="1"/>
  <c r="J39" i="1"/>
  <c r="I39" i="1"/>
  <c r="J40" i="1"/>
  <c r="I40" i="1"/>
  <c r="J41" i="1"/>
  <c r="I41" i="1"/>
  <c r="J42" i="1"/>
  <c r="I42" i="1"/>
  <c r="J43" i="1"/>
  <c r="I43" i="1"/>
  <c r="K43" i="1" s="1"/>
  <c r="L43" i="1" s="1"/>
  <c r="J44" i="1"/>
  <c r="I44" i="1"/>
  <c r="K44" i="1" s="1"/>
  <c r="L44" i="1" s="1"/>
  <c r="J45" i="1"/>
  <c r="I45" i="1"/>
  <c r="J46" i="1"/>
  <c r="I46" i="1"/>
  <c r="J47" i="1"/>
  <c r="I47" i="1"/>
  <c r="J48" i="1"/>
  <c r="I48" i="1"/>
  <c r="J49" i="1"/>
  <c r="I49" i="1"/>
  <c r="J50" i="1"/>
  <c r="I50" i="1"/>
  <c r="J51" i="1"/>
  <c r="I51" i="1"/>
  <c r="J52" i="1"/>
  <c r="I52" i="1"/>
  <c r="J53" i="1"/>
  <c r="I53" i="1"/>
  <c r="K53" i="1" s="1"/>
  <c r="L53" i="1" s="1"/>
  <c r="J54" i="1"/>
  <c r="I54" i="1"/>
  <c r="K54" i="1" s="1"/>
  <c r="L54" i="1" s="1"/>
  <c r="J55" i="1"/>
  <c r="I55" i="1"/>
  <c r="J56" i="1"/>
  <c r="I56" i="1"/>
  <c r="J57" i="1"/>
  <c r="I57" i="1"/>
  <c r="J58" i="1"/>
  <c r="I58" i="1"/>
  <c r="J59" i="1"/>
  <c r="I59" i="1"/>
  <c r="J60" i="1"/>
  <c r="I60" i="1"/>
  <c r="K60" i="1" s="1"/>
  <c r="L60" i="1" s="1"/>
  <c r="J61" i="1"/>
  <c r="I61" i="1"/>
  <c r="J62" i="1"/>
  <c r="I62" i="1"/>
  <c r="J63" i="1"/>
  <c r="I63" i="1"/>
  <c r="J64" i="1"/>
  <c r="I64" i="1"/>
  <c r="J65" i="1"/>
  <c r="I65" i="1"/>
  <c r="J66" i="1"/>
  <c r="I66" i="1"/>
  <c r="K66" i="1" s="1"/>
  <c r="L66" i="1" s="1"/>
  <c r="B77" i="1"/>
  <c r="B78" i="1"/>
  <c r="E57" i="1"/>
  <c r="F57" i="1" s="1"/>
  <c r="E58" i="1"/>
  <c r="E59" i="1"/>
  <c r="E60" i="1"/>
  <c r="E61" i="1"/>
  <c r="E62" i="1"/>
  <c r="G62" i="1" s="1"/>
  <c r="E63" i="1"/>
  <c r="G63" i="1" s="1"/>
  <c r="E64" i="1"/>
  <c r="E65" i="1"/>
  <c r="E66" i="1"/>
  <c r="D78" i="1"/>
  <c r="C78" i="1"/>
  <c r="D77" i="1"/>
  <c r="C77" i="1"/>
  <c r="E56" i="1"/>
  <c r="E55" i="1"/>
  <c r="G55" i="1" s="1"/>
  <c r="E54" i="1"/>
  <c r="E53" i="1"/>
  <c r="G53" i="1" s="1"/>
  <c r="E52" i="1"/>
  <c r="E51" i="1"/>
  <c r="G51" i="1" s="1"/>
  <c r="E50" i="1"/>
  <c r="G50" i="1" s="1"/>
  <c r="E49" i="1"/>
  <c r="G49" i="1" s="1"/>
  <c r="E48" i="1"/>
  <c r="G48" i="1" s="1"/>
  <c r="E47" i="1"/>
  <c r="E46" i="1"/>
  <c r="E45" i="1"/>
  <c r="G45" i="1" s="1"/>
  <c r="E44" i="1"/>
  <c r="E43" i="1"/>
  <c r="G43" i="1" s="1"/>
  <c r="E42" i="1"/>
  <c r="G42" i="1" s="1"/>
  <c r="E41" i="1"/>
  <c r="E40" i="1"/>
  <c r="E39" i="1"/>
  <c r="E38" i="1"/>
  <c r="E37" i="1"/>
  <c r="G37" i="1" s="1"/>
  <c r="E36" i="1"/>
  <c r="G36" i="1" s="1"/>
  <c r="E35" i="1"/>
  <c r="G35" i="1" s="1"/>
  <c r="E34" i="1"/>
  <c r="G34" i="1" s="1"/>
  <c r="E33" i="1"/>
  <c r="G33" i="1" s="1"/>
  <c r="E32" i="1"/>
  <c r="G32" i="1" s="1"/>
  <c r="E31" i="1"/>
  <c r="E30" i="1"/>
  <c r="G30" i="1" s="1"/>
  <c r="E29" i="1"/>
  <c r="E28" i="1"/>
  <c r="E27" i="1"/>
  <c r="E26" i="1"/>
  <c r="E25" i="1"/>
  <c r="E24" i="1"/>
  <c r="G24" i="1" s="1"/>
  <c r="E23" i="1"/>
  <c r="E22" i="1"/>
  <c r="G22" i="1" s="1"/>
  <c r="E21" i="1"/>
  <c r="E20" i="1"/>
  <c r="G20" i="1" s="1"/>
  <c r="E19" i="1"/>
  <c r="G19" i="1" s="1"/>
  <c r="E18" i="1"/>
  <c r="E17" i="1"/>
  <c r="G17" i="1" s="1"/>
  <c r="E16" i="1"/>
  <c r="G16" i="1" s="1"/>
  <c r="E15" i="1"/>
  <c r="E14" i="1"/>
  <c r="G14" i="1" s="1"/>
  <c r="E13" i="1"/>
  <c r="G13" i="1" s="1"/>
  <c r="E12" i="1"/>
  <c r="G12" i="1" s="1"/>
  <c r="E11" i="1"/>
  <c r="G11" i="1" s="1"/>
  <c r="E10" i="1"/>
  <c r="G10" i="1" s="1"/>
  <c r="E9" i="1"/>
  <c r="E8" i="1"/>
  <c r="G8" i="1" s="1"/>
  <c r="E7" i="1"/>
  <c r="E6" i="1"/>
  <c r="E5" i="1"/>
  <c r="E4" i="1"/>
  <c r="G4" i="1" s="1"/>
  <c r="E3" i="1"/>
  <c r="G3" i="1" s="1"/>
  <c r="E2" i="1"/>
  <c r="E81" i="1" l="1"/>
  <c r="F81" i="1" s="1"/>
  <c r="K56" i="1"/>
  <c r="L56" i="1" s="1"/>
  <c r="E76" i="1"/>
  <c r="K5" i="1"/>
  <c r="L5" i="1" s="1"/>
  <c r="K51" i="1"/>
  <c r="L51" i="1" s="1"/>
  <c r="K27" i="1"/>
  <c r="L27" i="1" s="1"/>
  <c r="E78" i="1"/>
  <c r="F78" i="1" s="1"/>
  <c r="K8" i="1"/>
  <c r="L8" i="1" s="1"/>
  <c r="K45" i="1"/>
  <c r="L45" i="1" s="1"/>
  <c r="K16" i="1"/>
  <c r="L16" i="1" s="1"/>
  <c r="F63" i="1"/>
  <c r="K4" i="1"/>
  <c r="L4" i="1" s="1"/>
  <c r="F19" i="1"/>
  <c r="E77" i="1"/>
  <c r="F77" i="1" s="1"/>
  <c r="K63" i="1"/>
  <c r="L63" i="1" s="1"/>
  <c r="K57" i="1"/>
  <c r="K47" i="1"/>
  <c r="L47" i="1" s="1"/>
  <c r="K41" i="1"/>
  <c r="L41" i="1" s="1"/>
  <c r="K19" i="1"/>
  <c r="L19" i="1" s="1"/>
  <c r="K34" i="1"/>
  <c r="L34" i="1" s="1"/>
  <c r="K59" i="1"/>
  <c r="L59" i="1" s="1"/>
  <c r="K49" i="1"/>
  <c r="L49" i="1" s="1"/>
  <c r="F37" i="1"/>
  <c r="K28" i="1"/>
  <c r="L28" i="1" s="1"/>
  <c r="K25" i="1"/>
  <c r="L25" i="1" s="1"/>
  <c r="K40" i="1"/>
  <c r="L40" i="1" s="1"/>
  <c r="K12" i="1"/>
  <c r="L12" i="1" s="1"/>
  <c r="K15" i="1"/>
  <c r="L15" i="1" s="1"/>
  <c r="K52" i="1"/>
  <c r="L52" i="1" s="1"/>
  <c r="K46" i="1"/>
  <c r="L46" i="1" s="1"/>
  <c r="K22" i="1"/>
  <c r="L22" i="1" s="1"/>
  <c r="F43" i="1"/>
  <c r="K42" i="1"/>
  <c r="L42" i="1" s="1"/>
  <c r="K21" i="1"/>
  <c r="L21" i="1" s="1"/>
  <c r="K18" i="1"/>
  <c r="L18" i="1" s="1"/>
  <c r="K61" i="1"/>
  <c r="L61" i="1" s="1"/>
  <c r="K37" i="1"/>
  <c r="L37" i="1" s="1"/>
  <c r="K13" i="1"/>
  <c r="L13" i="1" s="1"/>
  <c r="F11" i="1"/>
  <c r="F35" i="1"/>
  <c r="F20" i="1"/>
  <c r="F8" i="1"/>
  <c r="F32" i="1"/>
  <c r="F45" i="1"/>
  <c r="F48" i="1"/>
  <c r="F55" i="1"/>
  <c r="K24" i="1"/>
  <c r="L24" i="1" s="1"/>
  <c r="K11" i="1"/>
  <c r="L11" i="1" s="1"/>
  <c r="K64" i="1"/>
  <c r="L64" i="1" s="1"/>
  <c r="K17" i="1"/>
  <c r="L17" i="1" s="1"/>
  <c r="F10" i="1"/>
  <c r="F51" i="1"/>
  <c r="F36" i="1"/>
  <c r="F42" i="1"/>
  <c r="K65" i="1"/>
  <c r="L65" i="1" s="1"/>
  <c r="K58" i="1"/>
  <c r="L58" i="1" s="1"/>
  <c r="K55" i="1"/>
  <c r="L55" i="1" s="1"/>
  <c r="K6" i="1"/>
  <c r="L6" i="1" s="1"/>
  <c r="F54" i="1"/>
  <c r="G54" i="1"/>
  <c r="F61" i="1"/>
  <c r="G61" i="1"/>
  <c r="F59" i="1"/>
  <c r="G59" i="1"/>
  <c r="F13" i="1"/>
  <c r="F3" i="1"/>
  <c r="F30" i="1"/>
  <c r="F41" i="1"/>
  <c r="G41" i="1"/>
  <c r="F46" i="1"/>
  <c r="G46" i="1"/>
  <c r="F53" i="1"/>
  <c r="F62" i="1"/>
  <c r="K10" i="1"/>
  <c r="L10" i="1" s="1"/>
  <c r="F5" i="1"/>
  <c r="G5" i="1"/>
  <c r="F25" i="1"/>
  <c r="G25" i="1"/>
  <c r="F66" i="1"/>
  <c r="G66" i="1"/>
  <c r="F6" i="1"/>
  <c r="G6" i="1"/>
  <c r="F26" i="1"/>
  <c r="G26" i="1"/>
  <c r="K35" i="1"/>
  <c r="L35" i="1" s="1"/>
  <c r="F49" i="1"/>
  <c r="F7" i="1"/>
  <c r="G7" i="1"/>
  <c r="F27" i="1"/>
  <c r="G27" i="1"/>
  <c r="F33" i="1"/>
  <c r="F38" i="1"/>
  <c r="G38" i="1"/>
  <c r="F44" i="1"/>
  <c r="G44" i="1"/>
  <c r="F56" i="1"/>
  <c r="G56" i="1"/>
  <c r="F64" i="1"/>
  <c r="G64" i="1"/>
  <c r="F58" i="1"/>
  <c r="G58" i="1"/>
  <c r="K62" i="1"/>
  <c r="L62" i="1" s="1"/>
  <c r="K48" i="1"/>
  <c r="L48" i="1" s="1"/>
  <c r="F23" i="1"/>
  <c r="G23" i="1"/>
  <c r="F47" i="1"/>
  <c r="G47" i="1"/>
  <c r="F31" i="1"/>
  <c r="G31" i="1"/>
  <c r="K33" i="1"/>
  <c r="L33" i="1" s="1"/>
  <c r="F65" i="1"/>
  <c r="G65" i="1"/>
  <c r="F15" i="1"/>
  <c r="G15" i="1"/>
  <c r="F18" i="1"/>
  <c r="G18" i="1"/>
  <c r="F60" i="1"/>
  <c r="G60" i="1"/>
  <c r="F17" i="1"/>
  <c r="F21" i="1"/>
  <c r="G21" i="1"/>
  <c r="F28" i="1"/>
  <c r="G28" i="1"/>
  <c r="F39" i="1"/>
  <c r="G39" i="1"/>
  <c r="F24" i="1"/>
  <c r="F2" i="1"/>
  <c r="G2" i="1"/>
  <c r="F9" i="1"/>
  <c r="G9" i="1"/>
  <c r="F16" i="1"/>
  <c r="F22" i="1"/>
  <c r="F29" i="1"/>
  <c r="G29" i="1"/>
  <c r="F40" i="1"/>
  <c r="G40" i="1"/>
  <c r="F52" i="1"/>
  <c r="G52" i="1"/>
  <c r="K50" i="1"/>
  <c r="L50" i="1" s="1"/>
  <c r="K39" i="1"/>
  <c r="L39" i="1" s="1"/>
  <c r="K31" i="1"/>
  <c r="L31" i="1" s="1"/>
  <c r="K14" i="1"/>
  <c r="L14" i="1" s="1"/>
  <c r="K2" i="1"/>
  <c r="F4" i="1"/>
  <c r="F14" i="1"/>
  <c r="K67" i="1"/>
  <c r="L67" i="1" s="1"/>
  <c r="F67" i="1"/>
  <c r="F34" i="1"/>
  <c r="F12" i="1"/>
  <c r="F50" i="1"/>
  <c r="F76" i="1" l="1"/>
  <c r="K81" i="1"/>
  <c r="L81" i="1" s="1"/>
  <c r="K76" i="1"/>
  <c r="L57" i="1"/>
  <c r="K79" i="1"/>
  <c r="L79" i="1"/>
  <c r="L2" i="1"/>
  <c r="K78" i="1"/>
  <c r="L78" i="1" s="1"/>
  <c r="K77" i="1"/>
  <c r="L77" i="1" s="1"/>
  <c r="L76" i="1" l="1"/>
</calcChain>
</file>

<file path=xl/sharedStrings.xml><?xml version="1.0" encoding="utf-8"?>
<sst xmlns="http://schemas.openxmlformats.org/spreadsheetml/2006/main" count="43" uniqueCount="31">
  <si>
    <t>Year end</t>
  </si>
  <si>
    <t>Ten-year T.Bond rate</t>
  </si>
  <si>
    <t>Inflation rate</t>
  </si>
  <si>
    <t>Real GDP growth</t>
  </si>
  <si>
    <t>T.Bond/Fund Int rate</t>
  </si>
  <si>
    <t>Fed Funds Rate</t>
  </si>
  <si>
    <t>1954-1980</t>
  </si>
  <si>
    <t>1981-2008</t>
  </si>
  <si>
    <t>Intrinsic riskfree rate</t>
  </si>
  <si>
    <t>The Fed Effect</t>
  </si>
  <si>
    <t>Inflation rate (10 year average)</t>
  </si>
  <si>
    <t>Real GDP growth (10-year average)</t>
  </si>
  <si>
    <t>Year</t>
  </si>
  <si>
    <t>GDP growth</t>
  </si>
  <si>
    <t>NA</t>
  </si>
  <si>
    <t>2009-2020</t>
  </si>
  <si>
    <t>Smoothed Intrinsic Rate</t>
  </si>
  <si>
    <t>Smoothed Intrinsic - T.Bond Rate</t>
  </si>
  <si>
    <t>Intrinsic - T.Bond Rate</t>
  </si>
  <si>
    <t>1954-2025</t>
  </si>
  <si>
    <t>2021-2025</t>
  </si>
  <si>
    <t>UK</t>
  </si>
  <si>
    <t>Germany</t>
  </si>
  <si>
    <t>Japan</t>
  </si>
  <si>
    <t>Australia</t>
  </si>
  <si>
    <t>Canada</t>
  </si>
  <si>
    <t>United States</t>
  </si>
  <si>
    <t>China</t>
  </si>
  <si>
    <t>India</t>
  </si>
  <si>
    <t>Brazil</t>
  </si>
  <si>
    <t>South Africa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</si>
</sst>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12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9" fontId="4" fillId="0" borderId="0" applyFont="0" applyFill="0" applyBorder="0" applyAlignment="0" applyProtection="0"/>
  </cellStyleXfs>
  <cellXfs count="37">
    <xf numFmtId="0" fontId="0" fillId="0" borderId="0" xfId="0"/>
    <xf numFmtId="2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0" fontId="1" fillId="0" borderId="1" xfId="0" applyNumberFormat="1" applyFont="1" applyBorder="1" applyAlignment="1">
      <alignment horizontal="center"/>
    </xf>
    <xf numFmtId="10" fontId="1" fillId="0" borderId="2" xfId="0" applyNumberFormat="1" applyFont="1" applyBorder="1" applyAlignment="1">
      <alignment horizontal="center"/>
    </xf>
    <xf numFmtId="10" fontId="1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0" fontId="1" fillId="0" borderId="0" xfId="0" applyNumberFormat="1" applyFont="1" applyAlignment="1">
      <alignment horizontal="center"/>
    </xf>
    <xf numFmtId="10" fontId="1" fillId="0" borderId="4" xfId="0" applyNumberFormat="1" applyFont="1" applyBorder="1" applyAlignment="1">
      <alignment horizontal="center"/>
    </xf>
    <xf numFmtId="10" fontId="1" fillId="0" borderId="5" xfId="0" applyNumberFormat="1" applyFont="1" applyBorder="1" applyAlignment="1">
      <alignment horizontal="center"/>
    </xf>
    <xf numFmtId="10" fontId="1" fillId="0" borderId="6" xfId="0" applyNumberFormat="1" applyFont="1" applyBorder="1" applyAlignment="1">
      <alignment horizontal="center"/>
    </xf>
    <xf numFmtId="10" fontId="1" fillId="0" borderId="7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0" fontId="1" fillId="0" borderId="9" xfId="0" applyFont="1" applyBorder="1" applyAlignment="1">
      <alignment horizontal="left"/>
    </xf>
    <xf numFmtId="10" fontId="0" fillId="0" borderId="0" xfId="5" applyNumberFormat="1" applyFont="1"/>
    <xf numFmtId="10" fontId="5" fillId="0" borderId="2" xfId="0" applyNumberFormat="1" applyFont="1" applyBorder="1" applyAlignment="1">
      <alignment horizontal="center"/>
    </xf>
    <xf numFmtId="1" fontId="5" fillId="0" borderId="2" xfId="0" applyNumberFormat="1" applyFont="1" applyBorder="1" applyAlignment="1">
      <alignment horizontal="center"/>
    </xf>
    <xf numFmtId="10" fontId="1" fillId="0" borderId="3" xfId="5" applyNumberFormat="1" applyFont="1" applyBorder="1" applyAlignment="1">
      <alignment horizontal="center"/>
    </xf>
    <xf numFmtId="1" fontId="5" fillId="0" borderId="0" xfId="0" applyNumberFormat="1" applyFont="1" applyAlignment="1">
      <alignment horizontal="center"/>
    </xf>
    <xf numFmtId="10" fontId="5" fillId="0" borderId="0" xfId="0" applyNumberFormat="1" applyFont="1" applyAlignment="1">
      <alignment horizontal="center"/>
    </xf>
    <xf numFmtId="10" fontId="1" fillId="0" borderId="2" xfId="0" applyNumberFormat="1" applyFont="1" applyBorder="1" applyAlignment="1">
      <alignment horizontal="center" wrapText="1"/>
    </xf>
    <xf numFmtId="2" fontId="1" fillId="0" borderId="0" xfId="0" applyNumberFormat="1" applyFont="1" applyAlignment="1">
      <alignment horizontal="center"/>
    </xf>
    <xf numFmtId="2" fontId="1" fillId="0" borderId="11" xfId="0" applyNumberFormat="1" applyFont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10" fontId="1" fillId="0" borderId="10" xfId="0" applyNumberFormat="1" applyFont="1" applyBorder="1" applyAlignment="1">
      <alignment horizontal="center"/>
    </xf>
    <xf numFmtId="10" fontId="1" fillId="0" borderId="10" xfId="5" applyNumberFormat="1" applyFont="1" applyBorder="1" applyAlignment="1">
      <alignment horizontal="center"/>
    </xf>
    <xf numFmtId="1" fontId="1" fillId="0" borderId="0" xfId="0" applyNumberFormat="1" applyFont="1" applyAlignment="1">
      <alignment horizontal="center"/>
    </xf>
    <xf numFmtId="14" fontId="5" fillId="0" borderId="0" xfId="0" applyNumberFormat="1" applyFont="1" applyAlignment="1">
      <alignment horizontal="center"/>
    </xf>
    <xf numFmtId="14" fontId="0" fillId="0" borderId="0" xfId="0" applyNumberFormat="1"/>
    <xf numFmtId="10" fontId="0" fillId="0" borderId="0" xfId="0" applyNumberFormat="1"/>
    <xf numFmtId="1" fontId="0" fillId="0" borderId="0" xfId="0" applyNumberFormat="1"/>
  </cellXfs>
  <cellStyles count="6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  <cellStyle name="Percent" xfId="5" builtinId="5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numFmt numFmtId="14" formatCode="0.00%"/>
      <alignment horizontal="center" vertical="bottom" textRotation="0" wrapText="0" indent="0" justifyLastLine="0" shrinkToFit="0" readingOrder="0"/>
      <border diagonalUp="0" diagonalDown="0">
        <left/>
        <right style="thin">
          <color auto="1"/>
        </right>
        <top/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numFmt numFmtId="14" formatCode="0.00%"/>
      <alignment horizontal="center" vertical="bottom" textRotation="0" wrapText="0" indent="0" justifyLastLine="0" shrinkToFit="0" readingOrder="0"/>
      <border diagonalUp="0" diagonalDown="0">
        <left/>
        <right style="thin">
          <color auto="1"/>
        </right>
        <top/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numFmt numFmtId="14" formatCode="0.00%"/>
      <alignment horizontal="center" vertical="bottom" textRotation="0" wrapText="0" indent="0" justifyLastLine="0" shrinkToFit="0"/>
      <border diagonalUp="0" diagonalDown="0">
        <left/>
        <right/>
        <top/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numFmt numFmtId="14" formatCode="0.00%"/>
      <alignment horizontal="center" vertical="bottom" textRotation="0" wrapText="0" indent="0" justifyLastLine="0" shrinkToFit="0"/>
      <border diagonalUp="0" diagonalDown="0">
        <left/>
        <right/>
        <top/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numFmt numFmtId="14" formatCode="0.00%"/>
      <alignment horizontal="center" vertical="bottom" textRotation="0" wrapText="0" indent="0" justifyLastLine="0" shrinkToFit="0"/>
      <border diagonalUp="0" diagonalDown="0">
        <left/>
        <right/>
        <top/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numFmt numFmtId="14" formatCode="0.00%"/>
      <alignment horizontal="center" vertical="bottom" textRotation="0" wrapText="0" indent="0" justifyLastLine="0" shrinkToFit="0"/>
      <border diagonalUp="0" diagonalDown="0">
        <left/>
        <right/>
        <top/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numFmt numFmtId="14" formatCode="0.00%"/>
      <alignment horizontal="center" vertical="bottom" textRotation="0" wrapText="0" indent="0" justifyLastLine="0" shrinkToFit="0"/>
      <border diagonalUp="0" diagonalDown="0" outline="0">
        <left/>
        <right/>
        <top/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numFmt numFmtId="14" formatCode="0.00%"/>
      <alignment horizontal="center" vertical="bottom" textRotation="0" wrapText="0" indent="0" justifyLastLine="0" shrinkToFit="0"/>
      <border diagonalUp="0" diagonalDown="0" outline="0">
        <left/>
        <right/>
        <top/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numFmt numFmtId="14" formatCode="0.00%"/>
      <alignment horizontal="center" vertical="bottom" textRotation="0" wrapText="0" indent="0" justifyLastLine="0" shrinkToFit="0"/>
      <border diagonalUp="0" diagonalDown="0" outline="0">
        <left/>
        <right/>
        <top/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numFmt numFmtId="14" formatCode="0.00%"/>
      <alignment horizontal="center" vertical="bottom" textRotation="0" wrapText="0" indent="0" justifyLastLine="0" shrinkToFit="0"/>
      <border diagonalUp="0" diagonalDown="0" outline="0">
        <left/>
        <right/>
        <top/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numFmt numFmtId="14" formatCode="0.00%"/>
      <alignment horizontal="center" vertical="bottom" textRotation="0" wrapText="0" indent="0" justifyLastLine="0" shrinkToFit="0"/>
      <border diagonalUp="0" diagonalDown="0" outline="0">
        <left/>
        <right/>
        <top/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numFmt numFmtId="14" formatCode="0.00%"/>
      <alignment horizontal="center" vertical="bottom" textRotation="0" wrapText="0" indent="0" justifyLastLine="0" shrinkToFit="0"/>
      <border diagonalUp="0" diagonalDown="0" outline="0">
        <left/>
        <right/>
        <top/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numFmt numFmtId="1" formatCode="0"/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9" defaultPivotStyle="PivotStyleMedium7"/>
  <colors>
    <mruColors>
      <color rgb="FF00FA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8.xml"/><Relationship Id="rId13" Type="http://schemas.openxmlformats.org/officeDocument/2006/relationships/worksheet" Target="worksheets/sheet3.xml"/><Relationship Id="rId3" Type="http://schemas.openxmlformats.org/officeDocument/2006/relationships/chartsheet" Target="chartsheets/sheet3.xml"/><Relationship Id="rId7" Type="http://schemas.openxmlformats.org/officeDocument/2006/relationships/chartsheet" Target="chartsheets/sheet7.xml"/><Relationship Id="rId12" Type="http://schemas.openxmlformats.org/officeDocument/2006/relationships/worksheet" Target="worksheets/sheet2.xml"/><Relationship Id="rId17" Type="http://schemas.openxmlformats.org/officeDocument/2006/relationships/calcChain" Target="calcChain.xml"/><Relationship Id="rId2" Type="http://schemas.openxmlformats.org/officeDocument/2006/relationships/chartsheet" Target="chartsheets/sheet2.xml"/><Relationship Id="rId16" Type="http://schemas.openxmlformats.org/officeDocument/2006/relationships/sharedStrings" Target="sharedStrings.xml"/><Relationship Id="rId1" Type="http://schemas.openxmlformats.org/officeDocument/2006/relationships/chartsheet" Target="chartsheets/sheet1.xml"/><Relationship Id="rId6" Type="http://schemas.openxmlformats.org/officeDocument/2006/relationships/chartsheet" Target="chartsheets/sheet6.xml"/><Relationship Id="rId11" Type="http://schemas.openxmlformats.org/officeDocument/2006/relationships/chartsheet" Target="chartsheets/sheet10.xml"/><Relationship Id="rId5" Type="http://schemas.openxmlformats.org/officeDocument/2006/relationships/chartsheet" Target="chartsheets/sheet5.xml"/><Relationship Id="rId15" Type="http://schemas.openxmlformats.org/officeDocument/2006/relationships/styles" Target="styles.xml"/><Relationship Id="rId10" Type="http://schemas.openxmlformats.org/officeDocument/2006/relationships/chartsheet" Target="chartsheets/sheet9.xml"/><Relationship Id="rId4" Type="http://schemas.openxmlformats.org/officeDocument/2006/relationships/chartsheet" Target="chartsheets/sheet4.xml"/><Relationship Id="rId9" Type="http://schemas.openxmlformats.org/officeDocument/2006/relationships/worksheet" Target="worksheets/sheet1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1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i="1"/>
              <a:t>Figure 6.8: Ten-year T.</a:t>
            </a:r>
            <a:r>
              <a:rPr lang="en-US" i="1" baseline="0"/>
              <a:t> Bond versus Intrinsic Risk Free Rate</a:t>
            </a:r>
            <a:endParaRPr lang="en-US" i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1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2"/>
          <c:order val="1"/>
          <c:tx>
            <c:strRef>
              <c:f>Sheet1!$C$1</c:f>
              <c:strCache>
                <c:ptCount val="1"/>
                <c:pt idx="0">
                  <c:v>Inflation rate</c:v>
                </c:pt>
              </c:strCache>
            </c:strRef>
          </c:tx>
          <c:spPr>
            <a:solidFill>
              <a:srgbClr val="FF0000"/>
            </a:solidFill>
            <a:ln w="9525" cap="flat" cmpd="sng" algn="ctr">
              <a:solidFill>
                <a:schemeClr val="accent4">
                  <a:shade val="95000"/>
                </a:schemeClr>
              </a:solidFill>
              <a:round/>
            </a:ln>
            <a:effectLst/>
          </c:spPr>
          <c:invertIfNegative val="0"/>
          <c:cat>
            <c:numRef>
              <c:f>Sheet1!$A$2:$A$66</c:f>
              <c:numCache>
                <c:formatCode>0</c:formatCode>
                <c:ptCount val="65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  <c:pt idx="61">
                  <c:v>2015</c:v>
                </c:pt>
                <c:pt idx="62">
                  <c:v>2016</c:v>
                </c:pt>
                <c:pt idx="63">
                  <c:v>2017</c:v>
                </c:pt>
                <c:pt idx="64">
                  <c:v>2018</c:v>
                </c:pt>
              </c:numCache>
            </c:numRef>
          </c:cat>
          <c:val>
            <c:numRef>
              <c:f>Sheet1!$C$2:$C$66</c:f>
              <c:numCache>
                <c:formatCode>0.00%</c:formatCode>
                <c:ptCount val="65"/>
                <c:pt idx="0">
                  <c:v>-3.7215999999999998E-3</c:v>
                </c:pt>
                <c:pt idx="1">
                  <c:v>3.7355000000000001E-3</c:v>
                </c:pt>
                <c:pt idx="2">
                  <c:v>2.8284299999999998E-2</c:v>
                </c:pt>
                <c:pt idx="3">
                  <c:v>3.0401699999999997E-2</c:v>
                </c:pt>
                <c:pt idx="4">
                  <c:v>1.7562299999999999E-2</c:v>
                </c:pt>
                <c:pt idx="5">
                  <c:v>1.51881E-2</c:v>
                </c:pt>
                <c:pt idx="6">
                  <c:v>1.36008E-2</c:v>
                </c:pt>
                <c:pt idx="7">
                  <c:v>6.7091999999999994E-3</c:v>
                </c:pt>
                <c:pt idx="8">
                  <c:v>1.23292E-2</c:v>
                </c:pt>
                <c:pt idx="9">
                  <c:v>1.6458199999999999E-2</c:v>
                </c:pt>
                <c:pt idx="10">
                  <c:v>1.19819E-2</c:v>
                </c:pt>
                <c:pt idx="11">
                  <c:v>1.9199999999999998E-2</c:v>
                </c:pt>
                <c:pt idx="12">
                  <c:v>3.3595E-2</c:v>
                </c:pt>
                <c:pt idx="13">
                  <c:v>3.2806799999999997E-2</c:v>
                </c:pt>
                <c:pt idx="14">
                  <c:v>4.7058799999999998E-2</c:v>
                </c:pt>
                <c:pt idx="15">
                  <c:v>5.8988800000000001E-2</c:v>
                </c:pt>
                <c:pt idx="16">
                  <c:v>5.57029E-2</c:v>
                </c:pt>
                <c:pt idx="17">
                  <c:v>3.2663299999999999E-2</c:v>
                </c:pt>
                <c:pt idx="18">
                  <c:v>3.4063299999999998E-2</c:v>
                </c:pt>
                <c:pt idx="19">
                  <c:v>8.9411799999999986E-2</c:v>
                </c:pt>
                <c:pt idx="20">
                  <c:v>0.1209503</c:v>
                </c:pt>
                <c:pt idx="21">
                  <c:v>7.129089999999999E-2</c:v>
                </c:pt>
                <c:pt idx="22">
                  <c:v>5.03597E-2</c:v>
                </c:pt>
                <c:pt idx="23">
                  <c:v>6.6780800000000001E-2</c:v>
                </c:pt>
                <c:pt idx="24">
                  <c:v>8.9887599999999998E-2</c:v>
                </c:pt>
                <c:pt idx="25">
                  <c:v>0.1325479</c:v>
                </c:pt>
                <c:pt idx="26">
                  <c:v>0.1235371</c:v>
                </c:pt>
                <c:pt idx="27">
                  <c:v>8.9120399999999989E-2</c:v>
                </c:pt>
                <c:pt idx="28">
                  <c:v>3.8257199999999998E-2</c:v>
                </c:pt>
                <c:pt idx="29">
                  <c:v>3.7871000000000002E-2</c:v>
                </c:pt>
                <c:pt idx="30">
                  <c:v>4.0433899999999995E-2</c:v>
                </c:pt>
                <c:pt idx="31">
                  <c:v>3.7914699999999996E-2</c:v>
                </c:pt>
                <c:pt idx="32">
                  <c:v>1.1872100000000002E-2</c:v>
                </c:pt>
                <c:pt idx="33">
                  <c:v>4.33213E-2</c:v>
                </c:pt>
                <c:pt idx="34">
                  <c:v>4.41176E-2</c:v>
                </c:pt>
                <c:pt idx="35">
                  <c:v>4.6396E-2</c:v>
                </c:pt>
                <c:pt idx="36">
                  <c:v>6.2549499999999994E-2</c:v>
                </c:pt>
                <c:pt idx="37">
                  <c:v>2.9806300000000001E-2</c:v>
                </c:pt>
                <c:pt idx="38">
                  <c:v>2.9667099999999998E-2</c:v>
                </c:pt>
                <c:pt idx="39">
                  <c:v>2.8109600000000002E-2</c:v>
                </c:pt>
                <c:pt idx="40">
                  <c:v>2.5974000000000001E-2</c:v>
                </c:pt>
                <c:pt idx="41">
                  <c:v>2.5316499999999999E-2</c:v>
                </c:pt>
                <c:pt idx="42">
                  <c:v>3.3788200000000004E-2</c:v>
                </c:pt>
                <c:pt idx="43">
                  <c:v>1.6970499999999999E-2</c:v>
                </c:pt>
                <c:pt idx="44">
                  <c:v>1.6069199999999999E-2</c:v>
                </c:pt>
                <c:pt idx="45">
                  <c:v>2.6764E-2</c:v>
                </c:pt>
                <c:pt idx="46">
                  <c:v>3.43602E-2</c:v>
                </c:pt>
                <c:pt idx="47">
                  <c:v>1.6036700000000001E-2</c:v>
                </c:pt>
                <c:pt idx="48">
                  <c:v>2.48027E-2</c:v>
                </c:pt>
                <c:pt idx="49">
                  <c:v>2.0352000000000002E-2</c:v>
                </c:pt>
                <c:pt idx="50">
                  <c:v>3.34232E-2</c:v>
                </c:pt>
                <c:pt idx="51">
                  <c:v>3.3385499999999999E-2</c:v>
                </c:pt>
                <c:pt idx="52">
                  <c:v>2.52398E-2</c:v>
                </c:pt>
                <c:pt idx="53">
                  <c:v>4.1088100000000002E-2</c:v>
                </c:pt>
                <c:pt idx="54">
                  <c:v>-2.2230000000000001E-4</c:v>
                </c:pt>
                <c:pt idx="55">
                  <c:v>2.8141199999999998E-2</c:v>
                </c:pt>
                <c:pt idx="56">
                  <c:v>1.4377899999999999E-2</c:v>
                </c:pt>
                <c:pt idx="57">
                  <c:v>3.0620699999999997E-2</c:v>
                </c:pt>
                <c:pt idx="58">
                  <c:v>1.7595E-2</c:v>
                </c:pt>
                <c:pt idx="59">
                  <c:v>1.51284E-2</c:v>
                </c:pt>
                <c:pt idx="60">
                  <c:v>6.5312E-3</c:v>
                </c:pt>
                <c:pt idx="61">
                  <c:v>6.3871999999999991E-3</c:v>
                </c:pt>
                <c:pt idx="62">
                  <c:v>2.0508000000000002E-2</c:v>
                </c:pt>
                <c:pt idx="63">
                  <c:v>2.12993E-2</c:v>
                </c:pt>
                <c:pt idx="64">
                  <c:v>2.0023800000000001E-2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CA-B645-AA2D-8BC20FFA846E}"/>
            </c:ext>
          </c:extLst>
        </c:ser>
        <c:ser>
          <c:idx val="3"/>
          <c:order val="2"/>
          <c:tx>
            <c:strRef>
              <c:f>Sheet1!$D$1</c:f>
              <c:strCache>
                <c:ptCount val="1"/>
                <c:pt idx="0">
                  <c:v>Real GDP growth</c:v>
                </c:pt>
              </c:strCache>
            </c:strRef>
          </c:tx>
          <c:spPr>
            <a:solidFill>
              <a:srgbClr val="92D050"/>
            </a:solidFill>
            <a:ln w="9525" cap="flat" cmpd="sng" algn="ctr">
              <a:solidFill>
                <a:schemeClr val="accent6">
                  <a:lumMod val="60000"/>
                  <a:shade val="95000"/>
                </a:schemeClr>
              </a:solidFill>
              <a:round/>
            </a:ln>
            <a:effectLst/>
          </c:spPr>
          <c:invertIfNegative val="0"/>
          <c:cat>
            <c:numRef>
              <c:f>Sheet1!$A$2:$A$66</c:f>
              <c:numCache>
                <c:formatCode>0</c:formatCode>
                <c:ptCount val="65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  <c:pt idx="61">
                  <c:v>2015</c:v>
                </c:pt>
                <c:pt idx="62">
                  <c:v>2016</c:v>
                </c:pt>
                <c:pt idx="63">
                  <c:v>2017</c:v>
                </c:pt>
                <c:pt idx="64">
                  <c:v>2018</c:v>
                </c:pt>
              </c:numCache>
            </c:numRef>
          </c:cat>
          <c:val>
            <c:numRef>
              <c:f>Sheet1!$D$2:$D$66</c:f>
              <c:numCache>
                <c:formatCode>0.00%</c:formatCode>
                <c:ptCount val="65"/>
                <c:pt idx="0">
                  <c:v>-6.0000000000000001E-3</c:v>
                </c:pt>
                <c:pt idx="1">
                  <c:v>7.0999999999999994E-2</c:v>
                </c:pt>
                <c:pt idx="2">
                  <c:v>2.1000000000000001E-2</c:v>
                </c:pt>
                <c:pt idx="3">
                  <c:v>2.1000000000000001E-2</c:v>
                </c:pt>
                <c:pt idx="4">
                  <c:v>-7.0000000000000001E-3</c:v>
                </c:pt>
                <c:pt idx="5">
                  <c:v>6.9000000000000006E-2</c:v>
                </c:pt>
                <c:pt idx="6">
                  <c:v>2.5999999999999999E-2</c:v>
                </c:pt>
                <c:pt idx="7">
                  <c:v>2.5999999999999999E-2</c:v>
                </c:pt>
                <c:pt idx="8">
                  <c:v>6.0999999999999999E-2</c:v>
                </c:pt>
                <c:pt idx="9">
                  <c:v>4.3999999999999997E-2</c:v>
                </c:pt>
                <c:pt idx="10">
                  <c:v>5.8000000000000003E-2</c:v>
                </c:pt>
                <c:pt idx="11">
                  <c:v>6.5000000000000002E-2</c:v>
                </c:pt>
                <c:pt idx="12">
                  <c:v>6.6000000000000003E-2</c:v>
                </c:pt>
                <c:pt idx="13">
                  <c:v>2.7E-2</c:v>
                </c:pt>
                <c:pt idx="14">
                  <c:v>4.9000000000000002E-2</c:v>
                </c:pt>
                <c:pt idx="15">
                  <c:v>3.1E-2</c:v>
                </c:pt>
                <c:pt idx="16">
                  <c:v>2E-3</c:v>
                </c:pt>
                <c:pt idx="17">
                  <c:v>3.3000000000000002E-2</c:v>
                </c:pt>
                <c:pt idx="18">
                  <c:v>5.1999999999999998E-2</c:v>
                </c:pt>
                <c:pt idx="19">
                  <c:v>5.6000000000000001E-2</c:v>
                </c:pt>
                <c:pt idx="20">
                  <c:v>-5.0000000000000001E-3</c:v>
                </c:pt>
                <c:pt idx="21">
                  <c:v>-2E-3</c:v>
                </c:pt>
                <c:pt idx="22">
                  <c:v>5.3999999999999999E-2</c:v>
                </c:pt>
                <c:pt idx="23">
                  <c:v>4.5999999999999999E-2</c:v>
                </c:pt>
                <c:pt idx="24">
                  <c:v>5.6000000000000001E-2</c:v>
                </c:pt>
                <c:pt idx="25">
                  <c:v>3.2000000000000001E-2</c:v>
                </c:pt>
                <c:pt idx="26">
                  <c:v>-2E-3</c:v>
                </c:pt>
                <c:pt idx="27">
                  <c:v>2.5999999999999999E-2</c:v>
                </c:pt>
                <c:pt idx="28">
                  <c:v>-1.9E-2</c:v>
                </c:pt>
                <c:pt idx="29">
                  <c:v>4.5999999999999999E-2</c:v>
                </c:pt>
                <c:pt idx="30">
                  <c:v>7.2999999999999995E-2</c:v>
                </c:pt>
                <c:pt idx="31">
                  <c:v>4.2000000000000003E-2</c:v>
                </c:pt>
                <c:pt idx="32">
                  <c:v>3.5000000000000003E-2</c:v>
                </c:pt>
                <c:pt idx="33">
                  <c:v>3.5000000000000003E-2</c:v>
                </c:pt>
                <c:pt idx="34">
                  <c:v>4.2000000000000003E-2</c:v>
                </c:pt>
                <c:pt idx="35">
                  <c:v>3.6999999999999998E-2</c:v>
                </c:pt>
                <c:pt idx="36">
                  <c:v>1.9E-2</c:v>
                </c:pt>
                <c:pt idx="37">
                  <c:v>-1E-3</c:v>
                </c:pt>
                <c:pt idx="38">
                  <c:v>3.5999999999999997E-2</c:v>
                </c:pt>
                <c:pt idx="39">
                  <c:v>2.7E-2</c:v>
                </c:pt>
                <c:pt idx="40">
                  <c:v>0.04</c:v>
                </c:pt>
                <c:pt idx="41">
                  <c:v>2.7E-2</c:v>
                </c:pt>
                <c:pt idx="42">
                  <c:v>3.7999999999999999E-2</c:v>
                </c:pt>
                <c:pt idx="43">
                  <c:v>4.4999999999999998E-2</c:v>
                </c:pt>
                <c:pt idx="44">
                  <c:v>4.4999999999999998E-2</c:v>
                </c:pt>
                <c:pt idx="45">
                  <c:v>4.7E-2</c:v>
                </c:pt>
                <c:pt idx="46">
                  <c:v>4.1000000000000002E-2</c:v>
                </c:pt>
                <c:pt idx="47">
                  <c:v>0.01</c:v>
                </c:pt>
                <c:pt idx="48">
                  <c:v>1.7999999999999999E-2</c:v>
                </c:pt>
                <c:pt idx="49">
                  <c:v>2.8000000000000001E-2</c:v>
                </c:pt>
                <c:pt idx="50">
                  <c:v>3.7999999999999999E-2</c:v>
                </c:pt>
                <c:pt idx="51">
                  <c:v>3.3000000000000002E-2</c:v>
                </c:pt>
                <c:pt idx="52">
                  <c:v>2.7E-2</c:v>
                </c:pt>
                <c:pt idx="53">
                  <c:v>1.7999999999999999E-2</c:v>
                </c:pt>
                <c:pt idx="54">
                  <c:v>-3.0000000000000001E-3</c:v>
                </c:pt>
                <c:pt idx="55">
                  <c:v>-2.8000000000000001E-2</c:v>
                </c:pt>
                <c:pt idx="56">
                  <c:v>2.5000000000000001E-2</c:v>
                </c:pt>
                <c:pt idx="57">
                  <c:v>1.6E-2</c:v>
                </c:pt>
                <c:pt idx="58">
                  <c:v>2.3E-2</c:v>
                </c:pt>
                <c:pt idx="59">
                  <c:v>2.1999999999999999E-2</c:v>
                </c:pt>
                <c:pt idx="60">
                  <c:v>2.4E-2</c:v>
                </c:pt>
                <c:pt idx="61">
                  <c:v>2.1000000000000001E-2</c:v>
                </c:pt>
                <c:pt idx="62">
                  <c:v>1.6E-2</c:v>
                </c:pt>
                <c:pt idx="63">
                  <c:v>2.3E-2</c:v>
                </c:pt>
                <c:pt idx="64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CA-B645-AA2D-8BC20FFA84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7"/>
        <c:overlap val="100"/>
        <c:axId val="1367305008"/>
        <c:axId val="1367306368"/>
      </c:barChart>
      <c:lineChart>
        <c:grouping val="standard"/>
        <c:varyColors val="0"/>
        <c:ser>
          <c:idx val="1"/>
          <c:order val="0"/>
          <c:tx>
            <c:strRef>
              <c:f>Sheet1!$B$1</c:f>
              <c:strCache>
                <c:ptCount val="1"/>
                <c:pt idx="0">
                  <c:v>Ten-year T.Bond rate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Sheet1!$A$2:$A$64</c:f>
              <c:numCache>
                <c:formatCode>0</c:formatCode>
                <c:ptCount val="63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  <c:pt idx="61">
                  <c:v>2015</c:v>
                </c:pt>
                <c:pt idx="62">
                  <c:v>2016</c:v>
                </c:pt>
              </c:numCache>
            </c:numRef>
          </c:cat>
          <c:val>
            <c:numRef>
              <c:f>Sheet1!$B$2:$B$66</c:f>
              <c:numCache>
                <c:formatCode>0.00%</c:formatCode>
                <c:ptCount val="65"/>
                <c:pt idx="0">
                  <c:v>2.5100000000000001E-2</c:v>
                </c:pt>
                <c:pt idx="1">
                  <c:v>2.9600000000000001E-2</c:v>
                </c:pt>
                <c:pt idx="2">
                  <c:v>3.5900000000000001E-2</c:v>
                </c:pt>
                <c:pt idx="3">
                  <c:v>3.2099999999999997E-2</c:v>
                </c:pt>
                <c:pt idx="4">
                  <c:v>3.8600000000000002E-2</c:v>
                </c:pt>
                <c:pt idx="5">
                  <c:v>4.6899999999999997E-2</c:v>
                </c:pt>
                <c:pt idx="6">
                  <c:v>3.8399999999999997E-2</c:v>
                </c:pt>
                <c:pt idx="7">
                  <c:v>4.0599999999999997E-2</c:v>
                </c:pt>
                <c:pt idx="8">
                  <c:v>3.8600000000000002E-2</c:v>
                </c:pt>
                <c:pt idx="9">
                  <c:v>4.1300000000000003E-2</c:v>
                </c:pt>
                <c:pt idx="10">
                  <c:v>4.1799999999999997E-2</c:v>
                </c:pt>
                <c:pt idx="11">
                  <c:v>4.6199999999999998E-2</c:v>
                </c:pt>
                <c:pt idx="12">
                  <c:v>4.8399999999999999E-2</c:v>
                </c:pt>
                <c:pt idx="13">
                  <c:v>5.7000000000000002E-2</c:v>
                </c:pt>
                <c:pt idx="14">
                  <c:v>6.0299999999999999E-2</c:v>
                </c:pt>
                <c:pt idx="15">
                  <c:v>7.6499999999999999E-2</c:v>
                </c:pt>
                <c:pt idx="16">
                  <c:v>6.3899999999999998E-2</c:v>
                </c:pt>
                <c:pt idx="17">
                  <c:v>5.9299999999999999E-2</c:v>
                </c:pt>
                <c:pt idx="18">
                  <c:v>6.3600000000000004E-2</c:v>
                </c:pt>
                <c:pt idx="19">
                  <c:v>6.7400000000000002E-2</c:v>
                </c:pt>
                <c:pt idx="20">
                  <c:v>7.4300000000000005E-2</c:v>
                </c:pt>
                <c:pt idx="21">
                  <c:v>0.08</c:v>
                </c:pt>
                <c:pt idx="22">
                  <c:v>6.8699999999999997E-2</c:v>
                </c:pt>
                <c:pt idx="23">
                  <c:v>7.6899999999999996E-2</c:v>
                </c:pt>
                <c:pt idx="24">
                  <c:v>9.01E-2</c:v>
                </c:pt>
                <c:pt idx="25">
                  <c:v>0.10390000000000001</c:v>
                </c:pt>
                <c:pt idx="26">
                  <c:v>0.12839999999999999</c:v>
                </c:pt>
                <c:pt idx="27">
                  <c:v>0.13719999999999999</c:v>
                </c:pt>
                <c:pt idx="28">
                  <c:v>0.10539999999999999</c:v>
                </c:pt>
                <c:pt idx="29">
                  <c:v>0.1183</c:v>
                </c:pt>
                <c:pt idx="30">
                  <c:v>0.115</c:v>
                </c:pt>
                <c:pt idx="31">
                  <c:v>9.2600000000000002E-2</c:v>
                </c:pt>
                <c:pt idx="32">
                  <c:v>7.1099999999999997E-2</c:v>
                </c:pt>
                <c:pt idx="33">
                  <c:v>8.9899999999999994E-2</c:v>
                </c:pt>
                <c:pt idx="34">
                  <c:v>9.11E-2</c:v>
                </c:pt>
                <c:pt idx="35">
                  <c:v>7.8399999999999997E-2</c:v>
                </c:pt>
                <c:pt idx="36">
                  <c:v>8.0799999999999997E-2</c:v>
                </c:pt>
                <c:pt idx="37">
                  <c:v>7.0900000000000005E-2</c:v>
                </c:pt>
                <c:pt idx="38">
                  <c:v>6.7699999999999996E-2</c:v>
                </c:pt>
                <c:pt idx="39">
                  <c:v>5.7700000000000001E-2</c:v>
                </c:pt>
                <c:pt idx="40">
                  <c:v>7.8100000000000003E-2</c:v>
                </c:pt>
                <c:pt idx="41">
                  <c:v>5.7099999999999998E-2</c:v>
                </c:pt>
                <c:pt idx="42">
                  <c:v>6.3E-2</c:v>
                </c:pt>
                <c:pt idx="43">
                  <c:v>5.8099999999999999E-2</c:v>
                </c:pt>
                <c:pt idx="44">
                  <c:v>4.65E-2</c:v>
                </c:pt>
                <c:pt idx="45">
                  <c:v>6.2799999999999995E-2</c:v>
                </c:pt>
                <c:pt idx="46">
                  <c:v>5.2400000000000002E-2</c:v>
                </c:pt>
                <c:pt idx="47">
                  <c:v>5.0900000000000001E-2</c:v>
                </c:pt>
                <c:pt idx="48">
                  <c:v>4.0300000000000002E-2</c:v>
                </c:pt>
                <c:pt idx="49">
                  <c:v>4.2700000000000002E-2</c:v>
                </c:pt>
                <c:pt idx="50">
                  <c:v>4.2299999999999997E-2</c:v>
                </c:pt>
                <c:pt idx="51">
                  <c:v>4.4699999999999997E-2</c:v>
                </c:pt>
                <c:pt idx="52">
                  <c:v>4.5600000000000002E-2</c:v>
                </c:pt>
                <c:pt idx="53">
                  <c:v>4.1000000000000002E-2</c:v>
                </c:pt>
                <c:pt idx="54">
                  <c:v>2.4199999999999999E-2</c:v>
                </c:pt>
                <c:pt idx="55">
                  <c:v>3.5900000000000001E-2</c:v>
                </c:pt>
                <c:pt idx="56">
                  <c:v>3.2899999999999999E-2</c:v>
                </c:pt>
                <c:pt idx="57">
                  <c:v>1.9800000000000002E-2</c:v>
                </c:pt>
                <c:pt idx="58">
                  <c:v>1.72E-2</c:v>
                </c:pt>
                <c:pt idx="59">
                  <c:v>2.9000000000000001E-2</c:v>
                </c:pt>
                <c:pt idx="60">
                  <c:v>2.2100000000000002E-2</c:v>
                </c:pt>
                <c:pt idx="61">
                  <c:v>2.2700000000000001E-2</c:v>
                </c:pt>
                <c:pt idx="62">
                  <c:v>2.4500000000000001E-2</c:v>
                </c:pt>
                <c:pt idx="63">
                  <c:v>2.41E-2</c:v>
                </c:pt>
                <c:pt idx="64">
                  <c:v>2.6800000000000001E-2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CA-B645-AA2D-8BC20FFA84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7305008"/>
        <c:axId val="1367306368"/>
      </c:lineChart>
      <c:catAx>
        <c:axId val="1367305008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67306368"/>
        <c:crosses val="autoZero"/>
        <c:auto val="1"/>
        <c:lblAlgn val="ctr"/>
        <c:lblOffset val="100"/>
        <c:noMultiLvlLbl val="0"/>
      </c:catAx>
      <c:valAx>
        <c:axId val="1367306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673050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1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i="1"/>
              <a:t>The FeD</a:t>
            </a:r>
            <a:r>
              <a:rPr lang="en-US" sz="1600" i="1" baseline="0"/>
              <a:t> Effect on Interest Rates</a:t>
            </a:r>
            <a:endParaRPr lang="en-US" sz="1600" i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1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Sheet1!$B$1</c:f>
              <c:strCache>
                <c:ptCount val="1"/>
                <c:pt idx="0">
                  <c:v>Ten-year T.Bond rate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Sheet1!$A$2:$A$72</c:f>
              <c:numCache>
                <c:formatCode>0</c:formatCode>
                <c:ptCount val="71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  <c:pt idx="61">
                  <c:v>2015</c:v>
                </c:pt>
                <c:pt idx="62">
                  <c:v>2016</c:v>
                </c:pt>
                <c:pt idx="63">
                  <c:v>2017</c:v>
                </c:pt>
                <c:pt idx="64">
                  <c:v>2018</c:v>
                </c:pt>
                <c:pt idx="65">
                  <c:v>2019</c:v>
                </c:pt>
                <c:pt idx="66">
                  <c:v>2020</c:v>
                </c:pt>
                <c:pt idx="67">
                  <c:v>2021</c:v>
                </c:pt>
                <c:pt idx="68">
                  <c:v>2022</c:v>
                </c:pt>
                <c:pt idx="69">
                  <c:v>2023</c:v>
                </c:pt>
                <c:pt idx="70">
                  <c:v>2024</c:v>
                </c:pt>
              </c:numCache>
            </c:numRef>
          </c:cat>
          <c:val>
            <c:numRef>
              <c:f>Sheet1!$B$2:$B$72</c:f>
              <c:numCache>
                <c:formatCode>0.00%</c:formatCode>
                <c:ptCount val="71"/>
                <c:pt idx="0">
                  <c:v>2.5100000000000001E-2</c:v>
                </c:pt>
                <c:pt idx="1">
                  <c:v>2.9600000000000001E-2</c:v>
                </c:pt>
                <c:pt idx="2">
                  <c:v>3.5900000000000001E-2</c:v>
                </c:pt>
                <c:pt idx="3">
                  <c:v>3.2099999999999997E-2</c:v>
                </c:pt>
                <c:pt idx="4">
                  <c:v>3.8600000000000002E-2</c:v>
                </c:pt>
                <c:pt idx="5">
                  <c:v>4.6899999999999997E-2</c:v>
                </c:pt>
                <c:pt idx="6">
                  <c:v>3.8399999999999997E-2</c:v>
                </c:pt>
                <c:pt idx="7">
                  <c:v>4.0599999999999997E-2</c:v>
                </c:pt>
                <c:pt idx="8">
                  <c:v>3.8600000000000002E-2</c:v>
                </c:pt>
                <c:pt idx="9">
                  <c:v>4.1300000000000003E-2</c:v>
                </c:pt>
                <c:pt idx="10">
                  <c:v>4.1799999999999997E-2</c:v>
                </c:pt>
                <c:pt idx="11">
                  <c:v>4.6199999999999998E-2</c:v>
                </c:pt>
                <c:pt idx="12">
                  <c:v>4.8399999999999999E-2</c:v>
                </c:pt>
                <c:pt idx="13">
                  <c:v>5.7000000000000002E-2</c:v>
                </c:pt>
                <c:pt idx="14">
                  <c:v>6.0299999999999999E-2</c:v>
                </c:pt>
                <c:pt idx="15">
                  <c:v>7.6499999999999999E-2</c:v>
                </c:pt>
                <c:pt idx="16">
                  <c:v>6.3899999999999998E-2</c:v>
                </c:pt>
                <c:pt idx="17">
                  <c:v>5.9299999999999999E-2</c:v>
                </c:pt>
                <c:pt idx="18">
                  <c:v>6.3600000000000004E-2</c:v>
                </c:pt>
                <c:pt idx="19">
                  <c:v>6.7400000000000002E-2</c:v>
                </c:pt>
                <c:pt idx="20">
                  <c:v>7.4300000000000005E-2</c:v>
                </c:pt>
                <c:pt idx="21">
                  <c:v>0.08</c:v>
                </c:pt>
                <c:pt idx="22">
                  <c:v>6.8699999999999997E-2</c:v>
                </c:pt>
                <c:pt idx="23">
                  <c:v>7.6899999999999996E-2</c:v>
                </c:pt>
                <c:pt idx="24">
                  <c:v>9.01E-2</c:v>
                </c:pt>
                <c:pt idx="25">
                  <c:v>0.10390000000000001</c:v>
                </c:pt>
                <c:pt idx="26">
                  <c:v>0.12839999999999999</c:v>
                </c:pt>
                <c:pt idx="27">
                  <c:v>0.13719999999999999</c:v>
                </c:pt>
                <c:pt idx="28">
                  <c:v>0.10539999999999999</c:v>
                </c:pt>
                <c:pt idx="29">
                  <c:v>0.1183</c:v>
                </c:pt>
                <c:pt idx="30">
                  <c:v>0.115</c:v>
                </c:pt>
                <c:pt idx="31">
                  <c:v>9.2600000000000002E-2</c:v>
                </c:pt>
                <c:pt idx="32">
                  <c:v>7.1099999999999997E-2</c:v>
                </c:pt>
                <c:pt idx="33">
                  <c:v>8.9899999999999994E-2</c:v>
                </c:pt>
                <c:pt idx="34">
                  <c:v>9.11E-2</c:v>
                </c:pt>
                <c:pt idx="35">
                  <c:v>7.8399999999999997E-2</c:v>
                </c:pt>
                <c:pt idx="36">
                  <c:v>8.0799999999999997E-2</c:v>
                </c:pt>
                <c:pt idx="37">
                  <c:v>7.0900000000000005E-2</c:v>
                </c:pt>
                <c:pt idx="38">
                  <c:v>6.7699999999999996E-2</c:v>
                </c:pt>
                <c:pt idx="39">
                  <c:v>5.7700000000000001E-2</c:v>
                </c:pt>
                <c:pt idx="40">
                  <c:v>7.8100000000000003E-2</c:v>
                </c:pt>
                <c:pt idx="41">
                  <c:v>5.7099999999999998E-2</c:v>
                </c:pt>
                <c:pt idx="42">
                  <c:v>6.3E-2</c:v>
                </c:pt>
                <c:pt idx="43">
                  <c:v>5.8099999999999999E-2</c:v>
                </c:pt>
                <c:pt idx="44">
                  <c:v>4.65E-2</c:v>
                </c:pt>
                <c:pt idx="45">
                  <c:v>6.2799999999999995E-2</c:v>
                </c:pt>
                <c:pt idx="46">
                  <c:v>5.2400000000000002E-2</c:v>
                </c:pt>
                <c:pt idx="47">
                  <c:v>5.0900000000000001E-2</c:v>
                </c:pt>
                <c:pt idx="48">
                  <c:v>4.0300000000000002E-2</c:v>
                </c:pt>
                <c:pt idx="49">
                  <c:v>4.2700000000000002E-2</c:v>
                </c:pt>
                <c:pt idx="50">
                  <c:v>4.2299999999999997E-2</c:v>
                </c:pt>
                <c:pt idx="51">
                  <c:v>4.4699999999999997E-2</c:v>
                </c:pt>
                <c:pt idx="52">
                  <c:v>4.5600000000000002E-2</c:v>
                </c:pt>
                <c:pt idx="53">
                  <c:v>4.1000000000000002E-2</c:v>
                </c:pt>
                <c:pt idx="54">
                  <c:v>2.4199999999999999E-2</c:v>
                </c:pt>
                <c:pt idx="55">
                  <c:v>3.5900000000000001E-2</c:v>
                </c:pt>
                <c:pt idx="56">
                  <c:v>3.2899999999999999E-2</c:v>
                </c:pt>
                <c:pt idx="57">
                  <c:v>1.9800000000000002E-2</c:v>
                </c:pt>
                <c:pt idx="58">
                  <c:v>1.72E-2</c:v>
                </c:pt>
                <c:pt idx="59">
                  <c:v>2.9000000000000001E-2</c:v>
                </c:pt>
                <c:pt idx="60">
                  <c:v>2.2100000000000002E-2</c:v>
                </c:pt>
                <c:pt idx="61">
                  <c:v>2.2700000000000001E-2</c:v>
                </c:pt>
                <c:pt idx="62">
                  <c:v>2.4500000000000001E-2</c:v>
                </c:pt>
                <c:pt idx="63">
                  <c:v>2.41E-2</c:v>
                </c:pt>
                <c:pt idx="64">
                  <c:v>2.6800000000000001E-2</c:v>
                </c:pt>
                <c:pt idx="65">
                  <c:v>1.9199999999999998E-2</c:v>
                </c:pt>
                <c:pt idx="66">
                  <c:v>9.2999999999999992E-3</c:v>
                </c:pt>
                <c:pt idx="67">
                  <c:v>1.5100000000000001E-2</c:v>
                </c:pt>
                <c:pt idx="68">
                  <c:v>3.8800000000000001E-2</c:v>
                </c:pt>
                <c:pt idx="69">
                  <c:v>3.8800000000000001E-2</c:v>
                </c:pt>
                <c:pt idx="70">
                  <c:v>4.58E-2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83-A44D-9BEC-23DE0660E354}"/>
            </c:ext>
          </c:extLst>
        </c:ser>
        <c:ser>
          <c:idx val="4"/>
          <c:order val="1"/>
          <c:tx>
            <c:strRef>
              <c:f>Sheet1!$E$1</c:f>
              <c:strCache>
                <c:ptCount val="1"/>
                <c:pt idx="0">
                  <c:v>Intrinsic riskfree rate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Sheet1!$A$2:$A$72</c:f>
              <c:numCache>
                <c:formatCode>0</c:formatCode>
                <c:ptCount val="71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  <c:pt idx="61">
                  <c:v>2015</c:v>
                </c:pt>
                <c:pt idx="62">
                  <c:v>2016</c:v>
                </c:pt>
                <c:pt idx="63">
                  <c:v>2017</c:v>
                </c:pt>
                <c:pt idx="64">
                  <c:v>2018</c:v>
                </c:pt>
                <c:pt idx="65">
                  <c:v>2019</c:v>
                </c:pt>
                <c:pt idx="66">
                  <c:v>2020</c:v>
                </c:pt>
                <c:pt idx="67">
                  <c:v>2021</c:v>
                </c:pt>
                <c:pt idx="68">
                  <c:v>2022</c:v>
                </c:pt>
                <c:pt idx="69">
                  <c:v>2023</c:v>
                </c:pt>
                <c:pt idx="70">
                  <c:v>2024</c:v>
                </c:pt>
              </c:numCache>
            </c:numRef>
          </c:cat>
          <c:val>
            <c:numRef>
              <c:f>Sheet1!$E$2:$E$72</c:f>
              <c:numCache>
                <c:formatCode>0.00%</c:formatCode>
                <c:ptCount val="71"/>
                <c:pt idx="0">
                  <c:v>-9.7216000000000004E-3</c:v>
                </c:pt>
                <c:pt idx="1">
                  <c:v>7.4735499999999996E-2</c:v>
                </c:pt>
                <c:pt idx="2">
                  <c:v>4.9284300000000003E-2</c:v>
                </c:pt>
                <c:pt idx="3">
                  <c:v>5.1401699999999995E-2</c:v>
                </c:pt>
                <c:pt idx="4">
                  <c:v>1.05623E-2</c:v>
                </c:pt>
                <c:pt idx="5">
                  <c:v>8.4188100000000002E-2</c:v>
                </c:pt>
                <c:pt idx="6">
                  <c:v>3.9600799999999999E-2</c:v>
                </c:pt>
                <c:pt idx="7">
                  <c:v>3.2709200000000001E-2</c:v>
                </c:pt>
                <c:pt idx="8">
                  <c:v>7.3329199999999997E-2</c:v>
                </c:pt>
                <c:pt idx="9">
                  <c:v>6.0458199999999997E-2</c:v>
                </c:pt>
                <c:pt idx="10">
                  <c:v>6.99819E-2</c:v>
                </c:pt>
                <c:pt idx="11">
                  <c:v>8.4199999999999997E-2</c:v>
                </c:pt>
                <c:pt idx="12">
                  <c:v>9.9595000000000003E-2</c:v>
                </c:pt>
                <c:pt idx="13">
                  <c:v>5.9806799999999993E-2</c:v>
                </c:pt>
                <c:pt idx="14">
                  <c:v>9.60588E-2</c:v>
                </c:pt>
                <c:pt idx="15">
                  <c:v>8.9988800000000008E-2</c:v>
                </c:pt>
                <c:pt idx="16">
                  <c:v>5.7702900000000001E-2</c:v>
                </c:pt>
                <c:pt idx="17">
                  <c:v>6.5663300000000008E-2</c:v>
                </c:pt>
                <c:pt idx="18">
                  <c:v>8.6063299999999995E-2</c:v>
                </c:pt>
                <c:pt idx="19">
                  <c:v>0.14541179999999998</c:v>
                </c:pt>
                <c:pt idx="20">
                  <c:v>0.11595029999999999</c:v>
                </c:pt>
                <c:pt idx="21">
                  <c:v>6.9290899999999989E-2</c:v>
                </c:pt>
                <c:pt idx="22">
                  <c:v>0.1043597</c:v>
                </c:pt>
                <c:pt idx="23">
                  <c:v>0.1127808</c:v>
                </c:pt>
                <c:pt idx="24">
                  <c:v>0.14588760000000001</c:v>
                </c:pt>
                <c:pt idx="25">
                  <c:v>0.1645479</c:v>
                </c:pt>
                <c:pt idx="26">
                  <c:v>0.1215371</c:v>
                </c:pt>
                <c:pt idx="27">
                  <c:v>0.11512039999999998</c:v>
                </c:pt>
                <c:pt idx="28">
                  <c:v>1.9257199999999999E-2</c:v>
                </c:pt>
                <c:pt idx="29">
                  <c:v>8.3871000000000001E-2</c:v>
                </c:pt>
                <c:pt idx="30">
                  <c:v>0.11343389999999999</c:v>
                </c:pt>
                <c:pt idx="31">
                  <c:v>7.9914700000000005E-2</c:v>
                </c:pt>
                <c:pt idx="32">
                  <c:v>4.6872100000000007E-2</c:v>
                </c:pt>
                <c:pt idx="33">
                  <c:v>7.832130000000001E-2</c:v>
                </c:pt>
                <c:pt idx="34">
                  <c:v>8.6117600000000002E-2</c:v>
                </c:pt>
                <c:pt idx="35">
                  <c:v>8.3395999999999998E-2</c:v>
                </c:pt>
                <c:pt idx="36">
                  <c:v>8.1549499999999997E-2</c:v>
                </c:pt>
                <c:pt idx="37">
                  <c:v>2.88063E-2</c:v>
                </c:pt>
                <c:pt idx="38">
                  <c:v>6.5667099999999992E-2</c:v>
                </c:pt>
                <c:pt idx="39">
                  <c:v>5.5109600000000002E-2</c:v>
                </c:pt>
                <c:pt idx="40">
                  <c:v>6.5974000000000005E-2</c:v>
                </c:pt>
                <c:pt idx="41">
                  <c:v>5.2316500000000002E-2</c:v>
                </c:pt>
                <c:pt idx="42">
                  <c:v>7.1788199999999996E-2</c:v>
                </c:pt>
                <c:pt idx="43">
                  <c:v>6.1970499999999998E-2</c:v>
                </c:pt>
                <c:pt idx="44">
                  <c:v>6.1069199999999997E-2</c:v>
                </c:pt>
                <c:pt idx="45">
                  <c:v>7.3763999999999996E-2</c:v>
                </c:pt>
                <c:pt idx="46">
                  <c:v>7.5360200000000002E-2</c:v>
                </c:pt>
                <c:pt idx="47">
                  <c:v>2.6036700000000003E-2</c:v>
                </c:pt>
                <c:pt idx="48">
                  <c:v>4.2802699999999999E-2</c:v>
                </c:pt>
                <c:pt idx="49">
                  <c:v>4.8352000000000006E-2</c:v>
                </c:pt>
                <c:pt idx="50">
                  <c:v>7.1423199999999992E-2</c:v>
                </c:pt>
                <c:pt idx="51">
                  <c:v>6.63855E-2</c:v>
                </c:pt>
                <c:pt idx="52">
                  <c:v>5.2239800000000003E-2</c:v>
                </c:pt>
                <c:pt idx="53">
                  <c:v>5.9088100000000005E-2</c:v>
                </c:pt>
                <c:pt idx="54">
                  <c:v>-3.2223E-3</c:v>
                </c:pt>
                <c:pt idx="55">
                  <c:v>1.4119999999999758E-4</c:v>
                </c:pt>
                <c:pt idx="56">
                  <c:v>3.93779E-2</c:v>
                </c:pt>
                <c:pt idx="57">
                  <c:v>4.6620700000000001E-2</c:v>
                </c:pt>
                <c:pt idx="58">
                  <c:v>4.0594999999999999E-2</c:v>
                </c:pt>
                <c:pt idx="59">
                  <c:v>3.7128399999999999E-2</c:v>
                </c:pt>
                <c:pt idx="60">
                  <c:v>3.0531200000000001E-2</c:v>
                </c:pt>
                <c:pt idx="61">
                  <c:v>2.73872E-2</c:v>
                </c:pt>
                <c:pt idx="62">
                  <c:v>3.6507999999999999E-2</c:v>
                </c:pt>
                <c:pt idx="63">
                  <c:v>4.42993E-2</c:v>
                </c:pt>
                <c:pt idx="64">
                  <c:v>5.00238E-2</c:v>
                </c:pt>
                <c:pt idx="65">
                  <c:v>4.4739899999999999E-2</c:v>
                </c:pt>
                <c:pt idx="66">
                  <c:v>-2.1779600000000003E-2</c:v>
                </c:pt>
                <c:pt idx="67">
                  <c:v>0.1214446</c:v>
                </c:pt>
                <c:pt idx="68">
                  <c:v>8.3849400000000004E-2</c:v>
                </c:pt>
                <c:pt idx="69">
                  <c:v>6.2821199999999994E-2</c:v>
                </c:pt>
                <c:pt idx="70">
                  <c:v>5.6080599999999994E-2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E83-A44D-9BEC-23DE0660E3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98345375"/>
        <c:axId val="1197606655"/>
      </c:barChart>
      <c:lineChart>
        <c:grouping val="standard"/>
        <c:varyColors val="0"/>
        <c:ser>
          <c:idx val="5"/>
          <c:order val="2"/>
          <c:tx>
            <c:strRef>
              <c:f>Sheet1!$F$1</c:f>
              <c:strCache>
                <c:ptCount val="1"/>
                <c:pt idx="0">
                  <c:v>The Fed Effect</c:v>
                </c:pt>
              </c:strCache>
            </c:strRef>
          </c:tx>
          <c:spPr>
            <a:ln w="3810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Sheet1!$A$2:$A$72</c:f>
              <c:numCache>
                <c:formatCode>0</c:formatCode>
                <c:ptCount val="71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  <c:pt idx="61">
                  <c:v>2015</c:v>
                </c:pt>
                <c:pt idx="62">
                  <c:v>2016</c:v>
                </c:pt>
                <c:pt idx="63">
                  <c:v>2017</c:v>
                </c:pt>
                <c:pt idx="64">
                  <c:v>2018</c:v>
                </c:pt>
                <c:pt idx="65">
                  <c:v>2019</c:v>
                </c:pt>
                <c:pt idx="66">
                  <c:v>2020</c:v>
                </c:pt>
                <c:pt idx="67">
                  <c:v>2021</c:v>
                </c:pt>
                <c:pt idx="68">
                  <c:v>2022</c:v>
                </c:pt>
                <c:pt idx="69">
                  <c:v>2023</c:v>
                </c:pt>
                <c:pt idx="70">
                  <c:v>2024</c:v>
                </c:pt>
              </c:numCache>
            </c:numRef>
          </c:cat>
          <c:val>
            <c:numRef>
              <c:f>Sheet1!$F$2:$F$72</c:f>
              <c:numCache>
                <c:formatCode>0.00%</c:formatCode>
                <c:ptCount val="71"/>
                <c:pt idx="0">
                  <c:v>3.4821600000000001E-2</c:v>
                </c:pt>
                <c:pt idx="1">
                  <c:v>-4.5135499999999995E-2</c:v>
                </c:pt>
                <c:pt idx="2">
                  <c:v>-1.3384300000000002E-2</c:v>
                </c:pt>
                <c:pt idx="3">
                  <c:v>-1.9301699999999998E-2</c:v>
                </c:pt>
                <c:pt idx="4">
                  <c:v>2.8037700000000002E-2</c:v>
                </c:pt>
                <c:pt idx="5">
                  <c:v>-3.7288100000000005E-2</c:v>
                </c:pt>
                <c:pt idx="6">
                  <c:v>-1.2008000000000019E-3</c:v>
                </c:pt>
                <c:pt idx="7">
                  <c:v>7.8907999999999964E-3</c:v>
                </c:pt>
                <c:pt idx="8">
                  <c:v>-3.4729199999999995E-2</c:v>
                </c:pt>
                <c:pt idx="9">
                  <c:v>-1.9158199999999993E-2</c:v>
                </c:pt>
                <c:pt idx="10">
                  <c:v>-2.8181900000000003E-2</c:v>
                </c:pt>
                <c:pt idx="11">
                  <c:v>-3.7999999999999999E-2</c:v>
                </c:pt>
                <c:pt idx="12">
                  <c:v>-5.1195000000000004E-2</c:v>
                </c:pt>
                <c:pt idx="13">
                  <c:v>-2.8067999999999912E-3</c:v>
                </c:pt>
                <c:pt idx="14">
                  <c:v>-3.57588E-2</c:v>
                </c:pt>
                <c:pt idx="15">
                  <c:v>-1.3488800000000009E-2</c:v>
                </c:pt>
                <c:pt idx="16">
                  <c:v>6.1970999999999971E-3</c:v>
                </c:pt>
                <c:pt idx="17">
                  <c:v>-6.3633000000000092E-3</c:v>
                </c:pt>
                <c:pt idx="18">
                  <c:v>-2.2463299999999992E-2</c:v>
                </c:pt>
                <c:pt idx="19">
                  <c:v>-7.8011799999999978E-2</c:v>
                </c:pt>
                <c:pt idx="20">
                  <c:v>-4.1650299999999987E-2</c:v>
                </c:pt>
                <c:pt idx="21">
                  <c:v>1.0709100000000013E-2</c:v>
                </c:pt>
                <c:pt idx="22">
                  <c:v>-3.5659700000000003E-2</c:v>
                </c:pt>
                <c:pt idx="23">
                  <c:v>-3.5880800000000004E-2</c:v>
                </c:pt>
                <c:pt idx="24">
                  <c:v>-5.5787600000000007E-2</c:v>
                </c:pt>
                <c:pt idx="25">
                  <c:v>-6.0647899999999991E-2</c:v>
                </c:pt>
                <c:pt idx="26">
                  <c:v>6.8628999999999912E-3</c:v>
                </c:pt>
                <c:pt idx="27">
                  <c:v>2.2079600000000005E-2</c:v>
                </c:pt>
                <c:pt idx="28">
                  <c:v>8.6142799999999992E-2</c:v>
                </c:pt>
                <c:pt idx="29">
                  <c:v>3.4429000000000001E-2</c:v>
                </c:pt>
                <c:pt idx="30">
                  <c:v>1.5661000000000147E-3</c:v>
                </c:pt>
                <c:pt idx="31">
                  <c:v>1.2685299999999997E-2</c:v>
                </c:pt>
                <c:pt idx="32">
                  <c:v>2.422789999999999E-2</c:v>
                </c:pt>
                <c:pt idx="33">
                  <c:v>1.1578699999999983E-2</c:v>
                </c:pt>
                <c:pt idx="34">
                  <c:v>4.9823999999999979E-3</c:v>
                </c:pt>
                <c:pt idx="35">
                  <c:v>-4.9960000000000004E-3</c:v>
                </c:pt>
                <c:pt idx="36">
                  <c:v>-7.4950000000000017E-4</c:v>
                </c:pt>
                <c:pt idx="37">
                  <c:v>4.2093700000000005E-2</c:v>
                </c:pt>
                <c:pt idx="38">
                  <c:v>2.0329000000000041E-3</c:v>
                </c:pt>
                <c:pt idx="39">
                  <c:v>2.5903999999999996E-3</c:v>
                </c:pt>
                <c:pt idx="40">
                  <c:v>1.2125999999999998E-2</c:v>
                </c:pt>
                <c:pt idx="41">
                  <c:v>4.7834999999999961E-3</c:v>
                </c:pt>
                <c:pt idx="42">
                  <c:v>-8.788199999999996E-3</c:v>
                </c:pt>
                <c:pt idx="43">
                  <c:v>-3.8704999999999989E-3</c:v>
                </c:pt>
                <c:pt idx="44">
                  <c:v>-1.4569199999999997E-2</c:v>
                </c:pt>
                <c:pt idx="45">
                  <c:v>-1.0964000000000002E-2</c:v>
                </c:pt>
                <c:pt idx="46">
                  <c:v>-2.29602E-2</c:v>
                </c:pt>
                <c:pt idx="47">
                  <c:v>2.4863299999999998E-2</c:v>
                </c:pt>
                <c:pt idx="48">
                  <c:v>-2.5026999999999966E-3</c:v>
                </c:pt>
                <c:pt idx="49">
                  <c:v>-5.6520000000000042E-3</c:v>
                </c:pt>
                <c:pt idx="50">
                  <c:v>-2.9123199999999995E-2</c:v>
                </c:pt>
                <c:pt idx="51">
                  <c:v>-2.1685500000000003E-2</c:v>
                </c:pt>
                <c:pt idx="52">
                  <c:v>-6.6398000000000013E-3</c:v>
                </c:pt>
                <c:pt idx="53">
                  <c:v>-1.8088100000000003E-2</c:v>
                </c:pt>
                <c:pt idx="54">
                  <c:v>2.74223E-2</c:v>
                </c:pt>
                <c:pt idx="55">
                  <c:v>3.5758800000000007E-2</c:v>
                </c:pt>
                <c:pt idx="56">
                  <c:v>-6.4779000000000017E-3</c:v>
                </c:pt>
                <c:pt idx="57">
                  <c:v>-2.6820699999999999E-2</c:v>
                </c:pt>
                <c:pt idx="58">
                  <c:v>-2.3394999999999999E-2</c:v>
                </c:pt>
                <c:pt idx="59">
                  <c:v>-8.1283999999999974E-3</c:v>
                </c:pt>
                <c:pt idx="60">
                  <c:v>-8.4311999999999998E-3</c:v>
                </c:pt>
                <c:pt idx="61">
                  <c:v>-4.687199999999999E-3</c:v>
                </c:pt>
                <c:pt idx="62">
                  <c:v>-1.2007999999999998E-2</c:v>
                </c:pt>
                <c:pt idx="63">
                  <c:v>-2.01993E-2</c:v>
                </c:pt>
                <c:pt idx="64">
                  <c:v>-2.3223799999999999E-2</c:v>
                </c:pt>
                <c:pt idx="65">
                  <c:v>-2.5539900000000001E-2</c:v>
                </c:pt>
                <c:pt idx="66">
                  <c:v>3.1079600000000002E-2</c:v>
                </c:pt>
                <c:pt idx="67">
                  <c:v>-0.1063446</c:v>
                </c:pt>
                <c:pt idx="68">
                  <c:v>-4.5049400000000003E-2</c:v>
                </c:pt>
                <c:pt idx="69">
                  <c:v>-2.4021199999999993E-2</c:v>
                </c:pt>
                <c:pt idx="70">
                  <c:v>-1.0280599999999994E-2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E83-A44D-9BEC-23DE0660E354}"/>
            </c:ext>
          </c:extLst>
        </c:ser>
        <c:ser>
          <c:idx val="7"/>
          <c:order val="3"/>
          <c:tx>
            <c:strRef>
              <c:f>Sheet1!$H$1</c:f>
              <c:strCache>
                <c:ptCount val="1"/>
                <c:pt idx="0">
                  <c:v>Fed Funds Rate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Sheet1!$A$2:$A$72</c:f>
              <c:numCache>
                <c:formatCode>0</c:formatCode>
                <c:ptCount val="71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  <c:pt idx="61">
                  <c:v>2015</c:v>
                </c:pt>
                <c:pt idx="62">
                  <c:v>2016</c:v>
                </c:pt>
                <c:pt idx="63">
                  <c:v>2017</c:v>
                </c:pt>
                <c:pt idx="64">
                  <c:v>2018</c:v>
                </c:pt>
                <c:pt idx="65">
                  <c:v>2019</c:v>
                </c:pt>
                <c:pt idx="66">
                  <c:v>2020</c:v>
                </c:pt>
                <c:pt idx="67">
                  <c:v>2021</c:v>
                </c:pt>
                <c:pt idx="68">
                  <c:v>2022</c:v>
                </c:pt>
                <c:pt idx="69">
                  <c:v>2023</c:v>
                </c:pt>
                <c:pt idx="70">
                  <c:v>2024</c:v>
                </c:pt>
              </c:numCache>
            </c:numRef>
          </c:cat>
          <c:val>
            <c:numRef>
              <c:f>Sheet1!$H$2:$H$72</c:f>
              <c:numCache>
                <c:formatCode>0.00%</c:formatCode>
                <c:ptCount val="71"/>
                <c:pt idx="0">
                  <c:v>2.35E-2</c:v>
                </c:pt>
                <c:pt idx="1">
                  <c:v>2.4799999999999999E-2</c:v>
                </c:pt>
                <c:pt idx="2">
                  <c:v>2.9399999999999999E-2</c:v>
                </c:pt>
                <c:pt idx="3">
                  <c:v>2.98E-2</c:v>
                </c:pt>
                <c:pt idx="4">
                  <c:v>2.4199999999999999E-2</c:v>
                </c:pt>
                <c:pt idx="5">
                  <c:v>3.9899999999999998E-2</c:v>
                </c:pt>
                <c:pt idx="6">
                  <c:v>1.9800000000000002E-2</c:v>
                </c:pt>
                <c:pt idx="7">
                  <c:v>2.3300000000000001E-2</c:v>
                </c:pt>
                <c:pt idx="8">
                  <c:v>2.93E-2</c:v>
                </c:pt>
                <c:pt idx="9">
                  <c:v>3.3799999999999997E-2</c:v>
                </c:pt>
                <c:pt idx="10">
                  <c:v>3.85E-2</c:v>
                </c:pt>
                <c:pt idx="11">
                  <c:v>4.3200000000000002E-2</c:v>
                </c:pt>
                <c:pt idx="12">
                  <c:v>5.3999999999999999E-2</c:v>
                </c:pt>
                <c:pt idx="13">
                  <c:v>4.5100000000000001E-2</c:v>
                </c:pt>
                <c:pt idx="14">
                  <c:v>6.0199999999999997E-2</c:v>
                </c:pt>
                <c:pt idx="15">
                  <c:v>8.9700000000000002E-2</c:v>
                </c:pt>
                <c:pt idx="16">
                  <c:v>4.9000000000000002E-2</c:v>
                </c:pt>
                <c:pt idx="17">
                  <c:v>4.1399999999999999E-2</c:v>
                </c:pt>
                <c:pt idx="18">
                  <c:v>5.33E-2</c:v>
                </c:pt>
                <c:pt idx="19">
                  <c:v>9.9500000000000005E-2</c:v>
                </c:pt>
                <c:pt idx="20">
                  <c:v>8.5300000000000001E-2</c:v>
                </c:pt>
                <c:pt idx="21">
                  <c:v>5.1999999999999998E-2</c:v>
                </c:pt>
                <c:pt idx="22">
                  <c:v>4.65E-2</c:v>
                </c:pt>
                <c:pt idx="23">
                  <c:v>6.5600000000000006E-2</c:v>
                </c:pt>
                <c:pt idx="24">
                  <c:v>0.1003</c:v>
                </c:pt>
                <c:pt idx="25">
                  <c:v>0.13780000000000001</c:v>
                </c:pt>
                <c:pt idx="26">
                  <c:v>0.189</c:v>
                </c:pt>
                <c:pt idx="27">
                  <c:v>0.1237</c:v>
                </c:pt>
                <c:pt idx="28">
                  <c:v>8.9499999999999996E-2</c:v>
                </c:pt>
                <c:pt idx="29">
                  <c:v>9.4700000000000006E-2</c:v>
                </c:pt>
                <c:pt idx="30">
                  <c:v>8.3799999999999999E-2</c:v>
                </c:pt>
                <c:pt idx="31">
                  <c:v>8.2699999999999996E-2</c:v>
                </c:pt>
                <c:pt idx="32">
                  <c:v>6.9099999999999995E-2</c:v>
                </c:pt>
                <c:pt idx="33">
                  <c:v>6.7699999999999996E-2</c:v>
                </c:pt>
                <c:pt idx="34">
                  <c:v>8.7599999999999997E-2</c:v>
                </c:pt>
                <c:pt idx="35">
                  <c:v>8.4500000000000006E-2</c:v>
                </c:pt>
                <c:pt idx="36">
                  <c:v>7.3099999999999998E-2</c:v>
                </c:pt>
                <c:pt idx="37">
                  <c:v>4.4299999999999999E-2</c:v>
                </c:pt>
                <c:pt idx="38">
                  <c:v>2.92E-2</c:v>
                </c:pt>
                <c:pt idx="39">
                  <c:v>2.9600000000000001E-2</c:v>
                </c:pt>
                <c:pt idx="40">
                  <c:v>5.45E-2</c:v>
                </c:pt>
                <c:pt idx="41">
                  <c:v>5.6000000000000001E-2</c:v>
                </c:pt>
                <c:pt idx="42">
                  <c:v>5.2900000000000003E-2</c:v>
                </c:pt>
                <c:pt idx="43">
                  <c:v>5.5E-2</c:v>
                </c:pt>
                <c:pt idx="44">
                  <c:v>4.6800000000000001E-2</c:v>
                </c:pt>
                <c:pt idx="45">
                  <c:v>5.2999999999999999E-2</c:v>
                </c:pt>
                <c:pt idx="46">
                  <c:v>6.4000000000000001E-2</c:v>
                </c:pt>
                <c:pt idx="47">
                  <c:v>1.8200000000000001E-2</c:v>
                </c:pt>
                <c:pt idx="48">
                  <c:v>1.24E-2</c:v>
                </c:pt>
                <c:pt idx="49">
                  <c:v>9.7999999999999997E-3</c:v>
                </c:pt>
                <c:pt idx="50">
                  <c:v>2.1600000000000001E-2</c:v>
                </c:pt>
                <c:pt idx="51">
                  <c:v>4.1599999999999998E-2</c:v>
                </c:pt>
                <c:pt idx="52">
                  <c:v>5.2400000000000002E-2</c:v>
                </c:pt>
                <c:pt idx="53">
                  <c:v>4.24E-2</c:v>
                </c:pt>
                <c:pt idx="54">
                  <c:v>1.6000000000000001E-3</c:v>
                </c:pt>
                <c:pt idx="55">
                  <c:v>1.1999999999999999E-3</c:v>
                </c:pt>
                <c:pt idx="56">
                  <c:v>1.8E-3</c:v>
                </c:pt>
                <c:pt idx="57">
                  <c:v>6.9999999999999999E-4</c:v>
                </c:pt>
                <c:pt idx="58">
                  <c:v>1.6000000000000001E-3</c:v>
                </c:pt>
                <c:pt idx="59">
                  <c:v>1.6000000000000001E-3</c:v>
                </c:pt>
                <c:pt idx="60">
                  <c:v>1.6000000000000001E-3</c:v>
                </c:pt>
                <c:pt idx="61">
                  <c:v>2E-3</c:v>
                </c:pt>
                <c:pt idx="62">
                  <c:v>5.0000000000000001E-3</c:v>
                </c:pt>
                <c:pt idx="63">
                  <c:v>1.4999999999999999E-2</c:v>
                </c:pt>
                <c:pt idx="64">
                  <c:v>2.4E-2</c:v>
                </c:pt>
                <c:pt idx="65">
                  <c:v>1.55E-2</c:v>
                </c:pt>
                <c:pt idx="66">
                  <c:v>8.9999999999999998E-4</c:v>
                </c:pt>
                <c:pt idx="67">
                  <c:v>8.0000000000000004E-4</c:v>
                </c:pt>
                <c:pt idx="68">
                  <c:v>4.1000000000000002E-2</c:v>
                </c:pt>
                <c:pt idx="69">
                  <c:v>5.33E-2</c:v>
                </c:pt>
                <c:pt idx="70">
                  <c:v>4.48E-2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E83-A44D-9BEC-23DE0660E3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8345375"/>
        <c:axId val="1197606655"/>
      </c:lineChart>
      <c:catAx>
        <c:axId val="1198345375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97606655"/>
        <c:crosses val="autoZero"/>
        <c:auto val="1"/>
        <c:lblAlgn val="ctr"/>
        <c:lblOffset val="100"/>
        <c:noMultiLvlLbl val="0"/>
      </c:catAx>
      <c:valAx>
        <c:axId val="11976066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9834537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Ten-year US T.Bond rate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Sheet1!$B$1</c:f>
              <c:strCache>
                <c:ptCount val="1"/>
                <c:pt idx="0">
                  <c:v>Ten-year T.Bond rate</c:v>
                </c:pt>
              </c:strCache>
            </c:strRef>
          </c:tx>
          <c:spPr>
            <a:ln w="508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Sheet1!$A$2:$A$67</c:f>
              <c:numCache>
                <c:formatCode>0</c:formatCode>
                <c:ptCount val="66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  <c:pt idx="61">
                  <c:v>2015</c:v>
                </c:pt>
                <c:pt idx="62">
                  <c:v>2016</c:v>
                </c:pt>
                <c:pt idx="63">
                  <c:v>2017</c:v>
                </c:pt>
                <c:pt idx="64">
                  <c:v>2018</c:v>
                </c:pt>
                <c:pt idx="65">
                  <c:v>2019</c:v>
                </c:pt>
              </c:numCache>
            </c:numRef>
          </c:cat>
          <c:val>
            <c:numRef>
              <c:f>Sheet1!$B$2:$B$67</c:f>
              <c:numCache>
                <c:formatCode>0.00%</c:formatCode>
                <c:ptCount val="66"/>
                <c:pt idx="0">
                  <c:v>2.5100000000000001E-2</c:v>
                </c:pt>
                <c:pt idx="1">
                  <c:v>2.9600000000000001E-2</c:v>
                </c:pt>
                <c:pt idx="2">
                  <c:v>3.5900000000000001E-2</c:v>
                </c:pt>
                <c:pt idx="3">
                  <c:v>3.2099999999999997E-2</c:v>
                </c:pt>
                <c:pt idx="4">
                  <c:v>3.8600000000000002E-2</c:v>
                </c:pt>
                <c:pt idx="5">
                  <c:v>4.6899999999999997E-2</c:v>
                </c:pt>
                <c:pt idx="6">
                  <c:v>3.8399999999999997E-2</c:v>
                </c:pt>
                <c:pt idx="7">
                  <c:v>4.0599999999999997E-2</c:v>
                </c:pt>
                <c:pt idx="8">
                  <c:v>3.8600000000000002E-2</c:v>
                </c:pt>
                <c:pt idx="9">
                  <c:v>4.1300000000000003E-2</c:v>
                </c:pt>
                <c:pt idx="10">
                  <c:v>4.1799999999999997E-2</c:v>
                </c:pt>
                <c:pt idx="11">
                  <c:v>4.6199999999999998E-2</c:v>
                </c:pt>
                <c:pt idx="12">
                  <c:v>4.8399999999999999E-2</c:v>
                </c:pt>
                <c:pt idx="13">
                  <c:v>5.7000000000000002E-2</c:v>
                </c:pt>
                <c:pt idx="14">
                  <c:v>6.0299999999999999E-2</c:v>
                </c:pt>
                <c:pt idx="15">
                  <c:v>7.6499999999999999E-2</c:v>
                </c:pt>
                <c:pt idx="16">
                  <c:v>6.3899999999999998E-2</c:v>
                </c:pt>
                <c:pt idx="17">
                  <c:v>5.9299999999999999E-2</c:v>
                </c:pt>
                <c:pt idx="18">
                  <c:v>6.3600000000000004E-2</c:v>
                </c:pt>
                <c:pt idx="19">
                  <c:v>6.7400000000000002E-2</c:v>
                </c:pt>
                <c:pt idx="20">
                  <c:v>7.4300000000000005E-2</c:v>
                </c:pt>
                <c:pt idx="21">
                  <c:v>0.08</c:v>
                </c:pt>
                <c:pt idx="22">
                  <c:v>6.8699999999999997E-2</c:v>
                </c:pt>
                <c:pt idx="23">
                  <c:v>7.6899999999999996E-2</c:v>
                </c:pt>
                <c:pt idx="24">
                  <c:v>9.01E-2</c:v>
                </c:pt>
                <c:pt idx="25">
                  <c:v>0.10390000000000001</c:v>
                </c:pt>
                <c:pt idx="26">
                  <c:v>0.12839999999999999</c:v>
                </c:pt>
                <c:pt idx="27">
                  <c:v>0.13719999999999999</c:v>
                </c:pt>
                <c:pt idx="28">
                  <c:v>0.10539999999999999</c:v>
                </c:pt>
                <c:pt idx="29">
                  <c:v>0.1183</c:v>
                </c:pt>
                <c:pt idx="30">
                  <c:v>0.115</c:v>
                </c:pt>
                <c:pt idx="31">
                  <c:v>9.2600000000000002E-2</c:v>
                </c:pt>
                <c:pt idx="32">
                  <c:v>7.1099999999999997E-2</c:v>
                </c:pt>
                <c:pt idx="33">
                  <c:v>8.9899999999999994E-2</c:v>
                </c:pt>
                <c:pt idx="34">
                  <c:v>9.11E-2</c:v>
                </c:pt>
                <c:pt idx="35">
                  <c:v>7.8399999999999997E-2</c:v>
                </c:pt>
                <c:pt idx="36">
                  <c:v>8.0799999999999997E-2</c:v>
                </c:pt>
                <c:pt idx="37">
                  <c:v>7.0900000000000005E-2</c:v>
                </c:pt>
                <c:pt idx="38">
                  <c:v>6.7699999999999996E-2</c:v>
                </c:pt>
                <c:pt idx="39">
                  <c:v>5.7700000000000001E-2</c:v>
                </c:pt>
                <c:pt idx="40">
                  <c:v>7.8100000000000003E-2</c:v>
                </c:pt>
                <c:pt idx="41">
                  <c:v>5.7099999999999998E-2</c:v>
                </c:pt>
                <c:pt idx="42">
                  <c:v>6.3E-2</c:v>
                </c:pt>
                <c:pt idx="43">
                  <c:v>5.8099999999999999E-2</c:v>
                </c:pt>
                <c:pt idx="44">
                  <c:v>4.65E-2</c:v>
                </c:pt>
                <c:pt idx="45">
                  <c:v>6.2799999999999995E-2</c:v>
                </c:pt>
                <c:pt idx="46">
                  <c:v>5.2400000000000002E-2</c:v>
                </c:pt>
                <c:pt idx="47">
                  <c:v>5.0900000000000001E-2</c:v>
                </c:pt>
                <c:pt idx="48">
                  <c:v>4.0300000000000002E-2</c:v>
                </c:pt>
                <c:pt idx="49">
                  <c:v>4.2700000000000002E-2</c:v>
                </c:pt>
                <c:pt idx="50">
                  <c:v>4.2299999999999997E-2</c:v>
                </c:pt>
                <c:pt idx="51">
                  <c:v>4.4699999999999997E-2</c:v>
                </c:pt>
                <c:pt idx="52">
                  <c:v>4.5600000000000002E-2</c:v>
                </c:pt>
                <c:pt idx="53">
                  <c:v>4.1000000000000002E-2</c:v>
                </c:pt>
                <c:pt idx="54">
                  <c:v>2.4199999999999999E-2</c:v>
                </c:pt>
                <c:pt idx="55">
                  <c:v>3.5900000000000001E-2</c:v>
                </c:pt>
                <c:pt idx="56">
                  <c:v>3.2899999999999999E-2</c:v>
                </c:pt>
                <c:pt idx="57">
                  <c:v>1.9800000000000002E-2</c:v>
                </c:pt>
                <c:pt idx="58">
                  <c:v>1.72E-2</c:v>
                </c:pt>
                <c:pt idx="59">
                  <c:v>2.9000000000000001E-2</c:v>
                </c:pt>
                <c:pt idx="60">
                  <c:v>2.2100000000000002E-2</c:v>
                </c:pt>
                <c:pt idx="61">
                  <c:v>2.2700000000000001E-2</c:v>
                </c:pt>
                <c:pt idx="62">
                  <c:v>2.4500000000000001E-2</c:v>
                </c:pt>
                <c:pt idx="63">
                  <c:v>2.41E-2</c:v>
                </c:pt>
                <c:pt idx="64">
                  <c:v>2.6800000000000001E-2</c:v>
                </c:pt>
                <c:pt idx="65">
                  <c:v>1.9199999999999998E-2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A7-9C4E-83A8-66A19023E6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84629424"/>
        <c:axId val="1384631744"/>
      </c:lineChart>
      <c:catAx>
        <c:axId val="1384629424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4631744"/>
        <c:crosses val="autoZero"/>
        <c:auto val="1"/>
        <c:lblAlgn val="ctr"/>
        <c:lblOffset val="100"/>
        <c:tickLblSkip val="1"/>
        <c:noMultiLvlLbl val="0"/>
      </c:catAx>
      <c:valAx>
        <c:axId val="1384631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46294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1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i="1"/>
              <a:t>Treasury Rates, Fundamentals and the Fed Effect - 1954 -2017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1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2"/>
          <c:order val="1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Sheet1!$A$2:$A$65</c:f>
              <c:numCache>
                <c:formatCode>0</c:formatCode>
                <c:ptCount val="64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  <c:pt idx="61">
                  <c:v>2015</c:v>
                </c:pt>
                <c:pt idx="62">
                  <c:v>2016</c:v>
                </c:pt>
                <c:pt idx="63">
                  <c:v>2017</c:v>
                </c:pt>
              </c:numCache>
            </c:numRef>
          </c:cat>
          <c:val>
            <c:numRef>
              <c:f>Sheet1!$C$2:$C$65</c:f>
              <c:numCache>
                <c:formatCode>0.00%</c:formatCode>
                <c:ptCount val="64"/>
                <c:pt idx="0">
                  <c:v>-3.7215999999999998E-3</c:v>
                </c:pt>
                <c:pt idx="1">
                  <c:v>3.7355000000000001E-3</c:v>
                </c:pt>
                <c:pt idx="2">
                  <c:v>2.8284299999999998E-2</c:v>
                </c:pt>
                <c:pt idx="3">
                  <c:v>3.0401699999999997E-2</c:v>
                </c:pt>
                <c:pt idx="4">
                  <c:v>1.7562299999999999E-2</c:v>
                </c:pt>
                <c:pt idx="5">
                  <c:v>1.51881E-2</c:v>
                </c:pt>
                <c:pt idx="6">
                  <c:v>1.36008E-2</c:v>
                </c:pt>
                <c:pt idx="7">
                  <c:v>6.7091999999999994E-3</c:v>
                </c:pt>
                <c:pt idx="8">
                  <c:v>1.23292E-2</c:v>
                </c:pt>
                <c:pt idx="9">
                  <c:v>1.6458199999999999E-2</c:v>
                </c:pt>
                <c:pt idx="10">
                  <c:v>1.19819E-2</c:v>
                </c:pt>
                <c:pt idx="11">
                  <c:v>1.9199999999999998E-2</c:v>
                </c:pt>
                <c:pt idx="12">
                  <c:v>3.3595E-2</c:v>
                </c:pt>
                <c:pt idx="13">
                  <c:v>3.2806799999999997E-2</c:v>
                </c:pt>
                <c:pt idx="14">
                  <c:v>4.7058799999999998E-2</c:v>
                </c:pt>
                <c:pt idx="15">
                  <c:v>5.8988800000000001E-2</c:v>
                </c:pt>
                <c:pt idx="16">
                  <c:v>5.57029E-2</c:v>
                </c:pt>
                <c:pt idx="17">
                  <c:v>3.2663299999999999E-2</c:v>
                </c:pt>
                <c:pt idx="18">
                  <c:v>3.4063299999999998E-2</c:v>
                </c:pt>
                <c:pt idx="19">
                  <c:v>8.9411799999999986E-2</c:v>
                </c:pt>
                <c:pt idx="20">
                  <c:v>0.1209503</c:v>
                </c:pt>
                <c:pt idx="21">
                  <c:v>7.129089999999999E-2</c:v>
                </c:pt>
                <c:pt idx="22">
                  <c:v>5.03597E-2</c:v>
                </c:pt>
                <c:pt idx="23">
                  <c:v>6.6780800000000001E-2</c:v>
                </c:pt>
                <c:pt idx="24">
                  <c:v>8.9887599999999998E-2</c:v>
                </c:pt>
                <c:pt idx="25">
                  <c:v>0.1325479</c:v>
                </c:pt>
                <c:pt idx="26">
                  <c:v>0.1235371</c:v>
                </c:pt>
                <c:pt idx="27">
                  <c:v>8.9120399999999989E-2</c:v>
                </c:pt>
                <c:pt idx="28">
                  <c:v>3.8257199999999998E-2</c:v>
                </c:pt>
                <c:pt idx="29">
                  <c:v>3.7871000000000002E-2</c:v>
                </c:pt>
                <c:pt idx="30">
                  <c:v>4.0433899999999995E-2</c:v>
                </c:pt>
                <c:pt idx="31">
                  <c:v>3.7914699999999996E-2</c:v>
                </c:pt>
                <c:pt idx="32">
                  <c:v>1.1872100000000002E-2</c:v>
                </c:pt>
                <c:pt idx="33">
                  <c:v>4.33213E-2</c:v>
                </c:pt>
                <c:pt idx="34">
                  <c:v>4.41176E-2</c:v>
                </c:pt>
                <c:pt idx="35">
                  <c:v>4.6396E-2</c:v>
                </c:pt>
                <c:pt idx="36">
                  <c:v>6.2549499999999994E-2</c:v>
                </c:pt>
                <c:pt idx="37">
                  <c:v>2.9806300000000001E-2</c:v>
                </c:pt>
                <c:pt idx="38">
                  <c:v>2.9667099999999998E-2</c:v>
                </c:pt>
                <c:pt idx="39">
                  <c:v>2.8109600000000002E-2</c:v>
                </c:pt>
                <c:pt idx="40">
                  <c:v>2.5974000000000001E-2</c:v>
                </c:pt>
                <c:pt idx="41">
                  <c:v>2.5316499999999999E-2</c:v>
                </c:pt>
                <c:pt idx="42">
                  <c:v>3.3788200000000004E-2</c:v>
                </c:pt>
                <c:pt idx="43">
                  <c:v>1.6970499999999999E-2</c:v>
                </c:pt>
                <c:pt idx="44">
                  <c:v>1.6069199999999999E-2</c:v>
                </c:pt>
                <c:pt idx="45">
                  <c:v>2.6764E-2</c:v>
                </c:pt>
                <c:pt idx="46">
                  <c:v>3.43602E-2</c:v>
                </c:pt>
                <c:pt idx="47">
                  <c:v>1.6036700000000001E-2</c:v>
                </c:pt>
                <c:pt idx="48">
                  <c:v>2.48027E-2</c:v>
                </c:pt>
                <c:pt idx="49">
                  <c:v>2.0352000000000002E-2</c:v>
                </c:pt>
                <c:pt idx="50">
                  <c:v>3.34232E-2</c:v>
                </c:pt>
                <c:pt idx="51">
                  <c:v>3.3385499999999999E-2</c:v>
                </c:pt>
                <c:pt idx="52">
                  <c:v>2.52398E-2</c:v>
                </c:pt>
                <c:pt idx="53">
                  <c:v>4.1088100000000002E-2</c:v>
                </c:pt>
                <c:pt idx="54">
                  <c:v>-2.2230000000000001E-4</c:v>
                </c:pt>
                <c:pt idx="55">
                  <c:v>2.8141199999999998E-2</c:v>
                </c:pt>
                <c:pt idx="56">
                  <c:v>1.4377899999999999E-2</c:v>
                </c:pt>
                <c:pt idx="57">
                  <c:v>3.0620699999999997E-2</c:v>
                </c:pt>
                <c:pt idx="58">
                  <c:v>1.7595E-2</c:v>
                </c:pt>
                <c:pt idx="59">
                  <c:v>1.51284E-2</c:v>
                </c:pt>
                <c:pt idx="60">
                  <c:v>6.5312E-3</c:v>
                </c:pt>
                <c:pt idx="61">
                  <c:v>6.3871999999999991E-3</c:v>
                </c:pt>
                <c:pt idx="62">
                  <c:v>2.0508000000000002E-2</c:v>
                </c:pt>
                <c:pt idx="63">
                  <c:v>2.12993E-2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 </c15:sqref>
                        </c15:formulaRef>
                      </c:ext>
                    </c:extLst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905A-AD40-965D-3FA7E5B7614D}"/>
            </c:ext>
          </c:extLst>
        </c:ser>
        <c:ser>
          <c:idx val="3"/>
          <c:order val="2"/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Sheet1!$A$2:$A$65</c:f>
              <c:numCache>
                <c:formatCode>0</c:formatCode>
                <c:ptCount val="64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  <c:pt idx="61">
                  <c:v>2015</c:v>
                </c:pt>
                <c:pt idx="62">
                  <c:v>2016</c:v>
                </c:pt>
                <c:pt idx="63">
                  <c:v>2017</c:v>
                </c:pt>
              </c:numCache>
            </c:numRef>
          </c:cat>
          <c:val>
            <c:numRef>
              <c:f>Sheet1!$D$2:$D$65</c:f>
              <c:numCache>
                <c:formatCode>0.00%</c:formatCode>
                <c:ptCount val="64"/>
                <c:pt idx="0">
                  <c:v>-6.0000000000000001E-3</c:v>
                </c:pt>
                <c:pt idx="1">
                  <c:v>7.0999999999999994E-2</c:v>
                </c:pt>
                <c:pt idx="2">
                  <c:v>2.1000000000000001E-2</c:v>
                </c:pt>
                <c:pt idx="3">
                  <c:v>2.1000000000000001E-2</c:v>
                </c:pt>
                <c:pt idx="4">
                  <c:v>-7.0000000000000001E-3</c:v>
                </c:pt>
                <c:pt idx="5">
                  <c:v>6.9000000000000006E-2</c:v>
                </c:pt>
                <c:pt idx="6">
                  <c:v>2.5999999999999999E-2</c:v>
                </c:pt>
                <c:pt idx="7">
                  <c:v>2.5999999999999999E-2</c:v>
                </c:pt>
                <c:pt idx="8">
                  <c:v>6.0999999999999999E-2</c:v>
                </c:pt>
                <c:pt idx="9">
                  <c:v>4.3999999999999997E-2</c:v>
                </c:pt>
                <c:pt idx="10">
                  <c:v>5.8000000000000003E-2</c:v>
                </c:pt>
                <c:pt idx="11">
                  <c:v>6.5000000000000002E-2</c:v>
                </c:pt>
                <c:pt idx="12">
                  <c:v>6.6000000000000003E-2</c:v>
                </c:pt>
                <c:pt idx="13">
                  <c:v>2.7E-2</c:v>
                </c:pt>
                <c:pt idx="14">
                  <c:v>4.9000000000000002E-2</c:v>
                </c:pt>
                <c:pt idx="15">
                  <c:v>3.1E-2</c:v>
                </c:pt>
                <c:pt idx="16">
                  <c:v>2E-3</c:v>
                </c:pt>
                <c:pt idx="17">
                  <c:v>3.3000000000000002E-2</c:v>
                </c:pt>
                <c:pt idx="18">
                  <c:v>5.1999999999999998E-2</c:v>
                </c:pt>
                <c:pt idx="19">
                  <c:v>5.6000000000000001E-2</c:v>
                </c:pt>
                <c:pt idx="20">
                  <c:v>-5.0000000000000001E-3</c:v>
                </c:pt>
                <c:pt idx="21">
                  <c:v>-2E-3</c:v>
                </c:pt>
                <c:pt idx="22">
                  <c:v>5.3999999999999999E-2</c:v>
                </c:pt>
                <c:pt idx="23">
                  <c:v>4.5999999999999999E-2</c:v>
                </c:pt>
                <c:pt idx="24">
                  <c:v>5.6000000000000001E-2</c:v>
                </c:pt>
                <c:pt idx="25">
                  <c:v>3.2000000000000001E-2</c:v>
                </c:pt>
                <c:pt idx="26">
                  <c:v>-2E-3</c:v>
                </c:pt>
                <c:pt idx="27">
                  <c:v>2.5999999999999999E-2</c:v>
                </c:pt>
                <c:pt idx="28">
                  <c:v>-1.9E-2</c:v>
                </c:pt>
                <c:pt idx="29">
                  <c:v>4.5999999999999999E-2</c:v>
                </c:pt>
                <c:pt idx="30">
                  <c:v>7.2999999999999995E-2</c:v>
                </c:pt>
                <c:pt idx="31">
                  <c:v>4.2000000000000003E-2</c:v>
                </c:pt>
                <c:pt idx="32">
                  <c:v>3.5000000000000003E-2</c:v>
                </c:pt>
                <c:pt idx="33">
                  <c:v>3.5000000000000003E-2</c:v>
                </c:pt>
                <c:pt idx="34">
                  <c:v>4.2000000000000003E-2</c:v>
                </c:pt>
                <c:pt idx="35">
                  <c:v>3.6999999999999998E-2</c:v>
                </c:pt>
                <c:pt idx="36">
                  <c:v>1.9E-2</c:v>
                </c:pt>
                <c:pt idx="37">
                  <c:v>-1E-3</c:v>
                </c:pt>
                <c:pt idx="38">
                  <c:v>3.5999999999999997E-2</c:v>
                </c:pt>
                <c:pt idx="39">
                  <c:v>2.7E-2</c:v>
                </c:pt>
                <c:pt idx="40">
                  <c:v>0.04</c:v>
                </c:pt>
                <c:pt idx="41">
                  <c:v>2.7E-2</c:v>
                </c:pt>
                <c:pt idx="42">
                  <c:v>3.7999999999999999E-2</c:v>
                </c:pt>
                <c:pt idx="43">
                  <c:v>4.4999999999999998E-2</c:v>
                </c:pt>
                <c:pt idx="44">
                  <c:v>4.4999999999999998E-2</c:v>
                </c:pt>
                <c:pt idx="45">
                  <c:v>4.7E-2</c:v>
                </c:pt>
                <c:pt idx="46">
                  <c:v>4.1000000000000002E-2</c:v>
                </c:pt>
                <c:pt idx="47">
                  <c:v>0.01</c:v>
                </c:pt>
                <c:pt idx="48">
                  <c:v>1.7999999999999999E-2</c:v>
                </c:pt>
                <c:pt idx="49">
                  <c:v>2.8000000000000001E-2</c:v>
                </c:pt>
                <c:pt idx="50">
                  <c:v>3.7999999999999999E-2</c:v>
                </c:pt>
                <c:pt idx="51">
                  <c:v>3.3000000000000002E-2</c:v>
                </c:pt>
                <c:pt idx="52">
                  <c:v>2.7E-2</c:v>
                </c:pt>
                <c:pt idx="53">
                  <c:v>1.7999999999999999E-2</c:v>
                </c:pt>
                <c:pt idx="54">
                  <c:v>-3.0000000000000001E-3</c:v>
                </c:pt>
                <c:pt idx="55">
                  <c:v>-2.8000000000000001E-2</c:v>
                </c:pt>
                <c:pt idx="56">
                  <c:v>2.5000000000000001E-2</c:v>
                </c:pt>
                <c:pt idx="57">
                  <c:v>1.6E-2</c:v>
                </c:pt>
                <c:pt idx="58">
                  <c:v>2.3E-2</c:v>
                </c:pt>
                <c:pt idx="59">
                  <c:v>2.1999999999999999E-2</c:v>
                </c:pt>
                <c:pt idx="60">
                  <c:v>2.4E-2</c:v>
                </c:pt>
                <c:pt idx="61">
                  <c:v>2.1000000000000001E-2</c:v>
                </c:pt>
                <c:pt idx="62">
                  <c:v>1.6E-2</c:v>
                </c:pt>
                <c:pt idx="63">
                  <c:v>2.3E-2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 </c15:sqref>
                        </c15:formulaRef>
                      </c:ext>
                    </c:extLst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3-905A-AD40-965D-3FA7E5B761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93477423"/>
        <c:axId val="193479119"/>
      </c:barChart>
      <c:lineChart>
        <c:grouping val="standard"/>
        <c:varyColors val="0"/>
        <c:ser>
          <c:idx val="1"/>
          <c:order val="0"/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Sheet1!$A$2:$A$65</c:f>
              <c:numCache>
                <c:formatCode>0</c:formatCode>
                <c:ptCount val="64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  <c:pt idx="61">
                  <c:v>2015</c:v>
                </c:pt>
                <c:pt idx="62">
                  <c:v>2016</c:v>
                </c:pt>
                <c:pt idx="63">
                  <c:v>2017</c:v>
                </c:pt>
              </c:numCache>
            </c:numRef>
          </c:cat>
          <c:val>
            <c:numRef>
              <c:f>Sheet1!$B$2:$B$65</c:f>
              <c:numCache>
                <c:formatCode>0.00%</c:formatCode>
                <c:ptCount val="64"/>
                <c:pt idx="0">
                  <c:v>2.5100000000000001E-2</c:v>
                </c:pt>
                <c:pt idx="1">
                  <c:v>2.9600000000000001E-2</c:v>
                </c:pt>
                <c:pt idx="2">
                  <c:v>3.5900000000000001E-2</c:v>
                </c:pt>
                <c:pt idx="3">
                  <c:v>3.2099999999999997E-2</c:v>
                </c:pt>
                <c:pt idx="4">
                  <c:v>3.8600000000000002E-2</c:v>
                </c:pt>
                <c:pt idx="5">
                  <c:v>4.6899999999999997E-2</c:v>
                </c:pt>
                <c:pt idx="6">
                  <c:v>3.8399999999999997E-2</c:v>
                </c:pt>
                <c:pt idx="7">
                  <c:v>4.0599999999999997E-2</c:v>
                </c:pt>
                <c:pt idx="8">
                  <c:v>3.8600000000000002E-2</c:v>
                </c:pt>
                <c:pt idx="9">
                  <c:v>4.1300000000000003E-2</c:v>
                </c:pt>
                <c:pt idx="10">
                  <c:v>4.1799999999999997E-2</c:v>
                </c:pt>
                <c:pt idx="11">
                  <c:v>4.6199999999999998E-2</c:v>
                </c:pt>
                <c:pt idx="12">
                  <c:v>4.8399999999999999E-2</c:v>
                </c:pt>
                <c:pt idx="13">
                  <c:v>5.7000000000000002E-2</c:v>
                </c:pt>
                <c:pt idx="14">
                  <c:v>6.0299999999999999E-2</c:v>
                </c:pt>
                <c:pt idx="15">
                  <c:v>7.6499999999999999E-2</c:v>
                </c:pt>
                <c:pt idx="16">
                  <c:v>6.3899999999999998E-2</c:v>
                </c:pt>
                <c:pt idx="17">
                  <c:v>5.9299999999999999E-2</c:v>
                </c:pt>
                <c:pt idx="18">
                  <c:v>6.3600000000000004E-2</c:v>
                </c:pt>
                <c:pt idx="19">
                  <c:v>6.7400000000000002E-2</c:v>
                </c:pt>
                <c:pt idx="20">
                  <c:v>7.4300000000000005E-2</c:v>
                </c:pt>
                <c:pt idx="21">
                  <c:v>0.08</c:v>
                </c:pt>
                <c:pt idx="22">
                  <c:v>6.8699999999999997E-2</c:v>
                </c:pt>
                <c:pt idx="23">
                  <c:v>7.6899999999999996E-2</c:v>
                </c:pt>
                <c:pt idx="24">
                  <c:v>9.01E-2</c:v>
                </c:pt>
                <c:pt idx="25">
                  <c:v>0.10390000000000001</c:v>
                </c:pt>
                <c:pt idx="26">
                  <c:v>0.12839999999999999</c:v>
                </c:pt>
                <c:pt idx="27">
                  <c:v>0.13719999999999999</c:v>
                </c:pt>
                <c:pt idx="28">
                  <c:v>0.10539999999999999</c:v>
                </c:pt>
                <c:pt idx="29">
                  <c:v>0.1183</c:v>
                </c:pt>
                <c:pt idx="30">
                  <c:v>0.115</c:v>
                </c:pt>
                <c:pt idx="31">
                  <c:v>9.2600000000000002E-2</c:v>
                </c:pt>
                <c:pt idx="32">
                  <c:v>7.1099999999999997E-2</c:v>
                </c:pt>
                <c:pt idx="33">
                  <c:v>8.9899999999999994E-2</c:v>
                </c:pt>
                <c:pt idx="34">
                  <c:v>9.11E-2</c:v>
                </c:pt>
                <c:pt idx="35">
                  <c:v>7.8399999999999997E-2</c:v>
                </c:pt>
                <c:pt idx="36">
                  <c:v>8.0799999999999997E-2</c:v>
                </c:pt>
                <c:pt idx="37">
                  <c:v>7.0900000000000005E-2</c:v>
                </c:pt>
                <c:pt idx="38">
                  <c:v>6.7699999999999996E-2</c:v>
                </c:pt>
                <c:pt idx="39">
                  <c:v>5.7700000000000001E-2</c:v>
                </c:pt>
                <c:pt idx="40">
                  <c:v>7.8100000000000003E-2</c:v>
                </c:pt>
                <c:pt idx="41">
                  <c:v>5.7099999999999998E-2</c:v>
                </c:pt>
                <c:pt idx="42">
                  <c:v>6.3E-2</c:v>
                </c:pt>
                <c:pt idx="43">
                  <c:v>5.8099999999999999E-2</c:v>
                </c:pt>
                <c:pt idx="44">
                  <c:v>4.65E-2</c:v>
                </c:pt>
                <c:pt idx="45">
                  <c:v>6.2799999999999995E-2</c:v>
                </c:pt>
                <c:pt idx="46">
                  <c:v>5.2400000000000002E-2</c:v>
                </c:pt>
                <c:pt idx="47">
                  <c:v>5.0900000000000001E-2</c:v>
                </c:pt>
                <c:pt idx="48">
                  <c:v>4.0300000000000002E-2</c:v>
                </c:pt>
                <c:pt idx="49">
                  <c:v>4.2700000000000002E-2</c:v>
                </c:pt>
                <c:pt idx="50">
                  <c:v>4.2299999999999997E-2</c:v>
                </c:pt>
                <c:pt idx="51">
                  <c:v>4.4699999999999997E-2</c:v>
                </c:pt>
                <c:pt idx="52">
                  <c:v>4.5600000000000002E-2</c:v>
                </c:pt>
                <c:pt idx="53">
                  <c:v>4.1000000000000002E-2</c:v>
                </c:pt>
                <c:pt idx="54">
                  <c:v>2.4199999999999999E-2</c:v>
                </c:pt>
                <c:pt idx="55">
                  <c:v>3.5900000000000001E-2</c:v>
                </c:pt>
                <c:pt idx="56">
                  <c:v>3.2899999999999999E-2</c:v>
                </c:pt>
                <c:pt idx="57">
                  <c:v>1.9800000000000002E-2</c:v>
                </c:pt>
                <c:pt idx="58">
                  <c:v>1.72E-2</c:v>
                </c:pt>
                <c:pt idx="59">
                  <c:v>2.9000000000000001E-2</c:v>
                </c:pt>
                <c:pt idx="60">
                  <c:v>2.2100000000000002E-2</c:v>
                </c:pt>
                <c:pt idx="61">
                  <c:v>2.2700000000000001E-2</c:v>
                </c:pt>
                <c:pt idx="62">
                  <c:v>2.4500000000000001E-2</c:v>
                </c:pt>
                <c:pt idx="63">
                  <c:v>2.41E-2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 </c15:sqref>
                        </c15:formulaRef>
                      </c:ext>
                    </c:extLst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905A-AD40-965D-3FA7E5B7614D}"/>
            </c:ext>
          </c:extLst>
        </c:ser>
        <c:ser>
          <c:idx val="5"/>
          <c:order val="3"/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Sheet1!$A$2:$A$65</c:f>
              <c:numCache>
                <c:formatCode>0</c:formatCode>
                <c:ptCount val="64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  <c:pt idx="61">
                  <c:v>2015</c:v>
                </c:pt>
                <c:pt idx="62">
                  <c:v>2016</c:v>
                </c:pt>
                <c:pt idx="63">
                  <c:v>2017</c:v>
                </c:pt>
              </c:numCache>
            </c:numRef>
          </c:cat>
          <c:val>
            <c:numRef>
              <c:f>Sheet1!$F$2:$F$65</c:f>
              <c:numCache>
                <c:formatCode>0.00%</c:formatCode>
                <c:ptCount val="64"/>
                <c:pt idx="0">
                  <c:v>3.4821600000000001E-2</c:v>
                </c:pt>
                <c:pt idx="1">
                  <c:v>-4.5135499999999995E-2</c:v>
                </c:pt>
                <c:pt idx="2">
                  <c:v>-1.3384300000000002E-2</c:v>
                </c:pt>
                <c:pt idx="3">
                  <c:v>-1.9301699999999998E-2</c:v>
                </c:pt>
                <c:pt idx="4">
                  <c:v>2.8037700000000002E-2</c:v>
                </c:pt>
                <c:pt idx="5">
                  <c:v>-3.7288100000000005E-2</c:v>
                </c:pt>
                <c:pt idx="6">
                  <c:v>-1.2008000000000019E-3</c:v>
                </c:pt>
                <c:pt idx="7">
                  <c:v>7.8907999999999964E-3</c:v>
                </c:pt>
                <c:pt idx="8">
                  <c:v>-3.4729199999999995E-2</c:v>
                </c:pt>
                <c:pt idx="9">
                  <c:v>-1.9158199999999993E-2</c:v>
                </c:pt>
                <c:pt idx="10">
                  <c:v>-2.8181900000000003E-2</c:v>
                </c:pt>
                <c:pt idx="11">
                  <c:v>-3.7999999999999999E-2</c:v>
                </c:pt>
                <c:pt idx="12">
                  <c:v>-5.1195000000000004E-2</c:v>
                </c:pt>
                <c:pt idx="13">
                  <c:v>-2.8067999999999912E-3</c:v>
                </c:pt>
                <c:pt idx="14">
                  <c:v>-3.57588E-2</c:v>
                </c:pt>
                <c:pt idx="15">
                  <c:v>-1.3488800000000009E-2</c:v>
                </c:pt>
                <c:pt idx="16">
                  <c:v>6.1970999999999971E-3</c:v>
                </c:pt>
                <c:pt idx="17">
                  <c:v>-6.3633000000000092E-3</c:v>
                </c:pt>
                <c:pt idx="18">
                  <c:v>-2.2463299999999992E-2</c:v>
                </c:pt>
                <c:pt idx="19">
                  <c:v>-7.8011799999999978E-2</c:v>
                </c:pt>
                <c:pt idx="20">
                  <c:v>-4.1650299999999987E-2</c:v>
                </c:pt>
                <c:pt idx="21">
                  <c:v>1.0709100000000013E-2</c:v>
                </c:pt>
                <c:pt idx="22">
                  <c:v>-3.5659700000000003E-2</c:v>
                </c:pt>
                <c:pt idx="23">
                  <c:v>-3.5880800000000004E-2</c:v>
                </c:pt>
                <c:pt idx="24">
                  <c:v>-5.5787600000000007E-2</c:v>
                </c:pt>
                <c:pt idx="25">
                  <c:v>-6.0647899999999991E-2</c:v>
                </c:pt>
                <c:pt idx="26">
                  <c:v>6.8628999999999912E-3</c:v>
                </c:pt>
                <c:pt idx="27">
                  <c:v>2.2079600000000005E-2</c:v>
                </c:pt>
                <c:pt idx="28">
                  <c:v>8.6142799999999992E-2</c:v>
                </c:pt>
                <c:pt idx="29">
                  <c:v>3.4429000000000001E-2</c:v>
                </c:pt>
                <c:pt idx="30">
                  <c:v>1.5661000000000147E-3</c:v>
                </c:pt>
                <c:pt idx="31">
                  <c:v>1.2685299999999997E-2</c:v>
                </c:pt>
                <c:pt idx="32">
                  <c:v>2.422789999999999E-2</c:v>
                </c:pt>
                <c:pt idx="33">
                  <c:v>1.1578699999999983E-2</c:v>
                </c:pt>
                <c:pt idx="34">
                  <c:v>4.9823999999999979E-3</c:v>
                </c:pt>
                <c:pt idx="35">
                  <c:v>-4.9960000000000004E-3</c:v>
                </c:pt>
                <c:pt idx="36">
                  <c:v>-7.4950000000000017E-4</c:v>
                </c:pt>
                <c:pt idx="37">
                  <c:v>4.2093700000000005E-2</c:v>
                </c:pt>
                <c:pt idx="38">
                  <c:v>2.0329000000000041E-3</c:v>
                </c:pt>
                <c:pt idx="39">
                  <c:v>2.5903999999999996E-3</c:v>
                </c:pt>
                <c:pt idx="40">
                  <c:v>1.2125999999999998E-2</c:v>
                </c:pt>
                <c:pt idx="41">
                  <c:v>4.7834999999999961E-3</c:v>
                </c:pt>
                <c:pt idx="42">
                  <c:v>-8.788199999999996E-3</c:v>
                </c:pt>
                <c:pt idx="43">
                  <c:v>-3.8704999999999989E-3</c:v>
                </c:pt>
                <c:pt idx="44">
                  <c:v>-1.4569199999999997E-2</c:v>
                </c:pt>
                <c:pt idx="45">
                  <c:v>-1.0964000000000002E-2</c:v>
                </c:pt>
                <c:pt idx="46">
                  <c:v>-2.29602E-2</c:v>
                </c:pt>
                <c:pt idx="47">
                  <c:v>2.4863299999999998E-2</c:v>
                </c:pt>
                <c:pt idx="48">
                  <c:v>-2.5026999999999966E-3</c:v>
                </c:pt>
                <c:pt idx="49">
                  <c:v>-5.6520000000000042E-3</c:v>
                </c:pt>
                <c:pt idx="50">
                  <c:v>-2.9123199999999995E-2</c:v>
                </c:pt>
                <c:pt idx="51">
                  <c:v>-2.1685500000000003E-2</c:v>
                </c:pt>
                <c:pt idx="52">
                  <c:v>-6.6398000000000013E-3</c:v>
                </c:pt>
                <c:pt idx="53">
                  <c:v>-1.8088100000000003E-2</c:v>
                </c:pt>
                <c:pt idx="54">
                  <c:v>2.74223E-2</c:v>
                </c:pt>
                <c:pt idx="55">
                  <c:v>3.5758800000000007E-2</c:v>
                </c:pt>
                <c:pt idx="56">
                  <c:v>-6.4779000000000017E-3</c:v>
                </c:pt>
                <c:pt idx="57">
                  <c:v>-2.6820699999999999E-2</c:v>
                </c:pt>
                <c:pt idx="58">
                  <c:v>-2.3394999999999999E-2</c:v>
                </c:pt>
                <c:pt idx="59">
                  <c:v>-8.1283999999999974E-3</c:v>
                </c:pt>
                <c:pt idx="60">
                  <c:v>-8.4311999999999998E-3</c:v>
                </c:pt>
                <c:pt idx="61">
                  <c:v>-4.687199999999999E-3</c:v>
                </c:pt>
                <c:pt idx="62">
                  <c:v>-1.2007999999999998E-2</c:v>
                </c:pt>
                <c:pt idx="63">
                  <c:v>-2.01993E-2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 </c15:sqref>
                        </c15:formulaRef>
                      </c:ext>
                    </c:extLst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5-905A-AD40-965D-3FA7E5B7614D}"/>
            </c:ext>
          </c:extLst>
        </c:ser>
        <c:ser>
          <c:idx val="0"/>
          <c:order val="4"/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 </c15:sqref>
                        </c15:formulaRef>
                      </c:ext>
                    </c:extLst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7-905A-AD40-965D-3FA7E5B7614D}"/>
            </c:ext>
          </c:extLst>
        </c:ser>
        <c:ser>
          <c:idx val="4"/>
          <c:order val="5"/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9-905A-AD40-965D-3FA7E5B761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3477423"/>
        <c:axId val="193479119"/>
      </c:lineChart>
      <c:catAx>
        <c:axId val="193477423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3479119"/>
        <c:crosses val="autoZero"/>
        <c:auto val="1"/>
        <c:lblAlgn val="ctr"/>
        <c:lblOffset val="100"/>
        <c:noMultiLvlLbl val="0"/>
      </c:catAx>
      <c:valAx>
        <c:axId val="1934791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34774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1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i="1"/>
              <a:t>US Ten-Year T.Bond versus Intrinsic Riskfree Rate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1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1"/>
          <c:order val="1"/>
          <c:tx>
            <c:strRef>
              <c:f>Sheet1!$C$1</c:f>
              <c:strCache>
                <c:ptCount val="1"/>
                <c:pt idx="0">
                  <c:v>Inflation rate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Sheet1!$A$2:$A$82</c:f>
              <c:strCache>
                <c:ptCount val="81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  <c:pt idx="61">
                  <c:v>2015</c:v>
                </c:pt>
                <c:pt idx="62">
                  <c:v>2016</c:v>
                </c:pt>
                <c:pt idx="63">
                  <c:v>2017</c:v>
                </c:pt>
                <c:pt idx="64">
                  <c:v>2018</c:v>
                </c:pt>
                <c:pt idx="65">
                  <c:v>2019</c:v>
                </c:pt>
                <c:pt idx="66">
                  <c:v>2020</c:v>
                </c:pt>
                <c:pt idx="67">
                  <c:v>2021</c:v>
                </c:pt>
                <c:pt idx="68">
                  <c:v>2022</c:v>
                </c:pt>
                <c:pt idx="69">
                  <c:v>2023</c:v>
                </c:pt>
                <c:pt idx="70">
                  <c:v>2024</c:v>
                </c:pt>
                <c:pt idx="71">
                  <c:v>2025</c:v>
                </c:pt>
                <c:pt idx="72">
                  <c:v>9/1/26</c:v>
                </c:pt>
                <c:pt idx="73">
                  <c:v>Year end</c:v>
                </c:pt>
                <c:pt idx="74">
                  <c:v>1954-2025</c:v>
                </c:pt>
                <c:pt idx="75">
                  <c:v>1954-1980</c:v>
                </c:pt>
                <c:pt idx="76">
                  <c:v>1981-2008</c:v>
                </c:pt>
                <c:pt idx="77">
                  <c:v>2009-2020</c:v>
                </c:pt>
                <c:pt idx="78">
                  <c:v>2021-2025</c:v>
                </c:pt>
                <c:pt idx="79">
                  <c:v>1954-2025</c:v>
                </c:pt>
                <c:pt idx="80">
                  <c:v>46266</c:v>
                </c:pt>
              </c:strCache>
            </c:strRef>
          </c:cat>
          <c:val>
            <c:numRef>
              <c:f>Sheet1!$C$2:$C$67</c:f>
              <c:numCache>
                <c:formatCode>0.00%</c:formatCode>
                <c:ptCount val="66"/>
                <c:pt idx="0">
                  <c:v>-3.7215999999999998E-3</c:v>
                </c:pt>
                <c:pt idx="1">
                  <c:v>3.7355000000000001E-3</c:v>
                </c:pt>
                <c:pt idx="2">
                  <c:v>2.8284299999999998E-2</c:v>
                </c:pt>
                <c:pt idx="3">
                  <c:v>3.0401699999999997E-2</c:v>
                </c:pt>
                <c:pt idx="4">
                  <c:v>1.7562299999999999E-2</c:v>
                </c:pt>
                <c:pt idx="5">
                  <c:v>1.51881E-2</c:v>
                </c:pt>
                <c:pt idx="6">
                  <c:v>1.36008E-2</c:v>
                </c:pt>
                <c:pt idx="7">
                  <c:v>6.7091999999999994E-3</c:v>
                </c:pt>
                <c:pt idx="8">
                  <c:v>1.23292E-2</c:v>
                </c:pt>
                <c:pt idx="9">
                  <c:v>1.6458199999999999E-2</c:v>
                </c:pt>
                <c:pt idx="10">
                  <c:v>1.19819E-2</c:v>
                </c:pt>
                <c:pt idx="11">
                  <c:v>1.9199999999999998E-2</c:v>
                </c:pt>
                <c:pt idx="12">
                  <c:v>3.3595E-2</c:v>
                </c:pt>
                <c:pt idx="13">
                  <c:v>3.2806799999999997E-2</c:v>
                </c:pt>
                <c:pt idx="14">
                  <c:v>4.7058799999999998E-2</c:v>
                </c:pt>
                <c:pt idx="15">
                  <c:v>5.8988800000000001E-2</c:v>
                </c:pt>
                <c:pt idx="16">
                  <c:v>5.57029E-2</c:v>
                </c:pt>
                <c:pt idx="17">
                  <c:v>3.2663299999999999E-2</c:v>
                </c:pt>
                <c:pt idx="18">
                  <c:v>3.4063299999999998E-2</c:v>
                </c:pt>
                <c:pt idx="19">
                  <c:v>8.9411799999999986E-2</c:v>
                </c:pt>
                <c:pt idx="20">
                  <c:v>0.1209503</c:v>
                </c:pt>
                <c:pt idx="21">
                  <c:v>7.129089999999999E-2</c:v>
                </c:pt>
                <c:pt idx="22">
                  <c:v>5.03597E-2</c:v>
                </c:pt>
                <c:pt idx="23">
                  <c:v>6.6780800000000001E-2</c:v>
                </c:pt>
                <c:pt idx="24">
                  <c:v>8.9887599999999998E-2</c:v>
                </c:pt>
                <c:pt idx="25">
                  <c:v>0.1325479</c:v>
                </c:pt>
                <c:pt idx="26">
                  <c:v>0.1235371</c:v>
                </c:pt>
                <c:pt idx="27">
                  <c:v>8.9120399999999989E-2</c:v>
                </c:pt>
                <c:pt idx="28">
                  <c:v>3.8257199999999998E-2</c:v>
                </c:pt>
                <c:pt idx="29">
                  <c:v>3.7871000000000002E-2</c:v>
                </c:pt>
                <c:pt idx="30">
                  <c:v>4.0433899999999995E-2</c:v>
                </c:pt>
                <c:pt idx="31">
                  <c:v>3.7914699999999996E-2</c:v>
                </c:pt>
                <c:pt idx="32">
                  <c:v>1.1872100000000002E-2</c:v>
                </c:pt>
                <c:pt idx="33">
                  <c:v>4.33213E-2</c:v>
                </c:pt>
                <c:pt idx="34">
                  <c:v>4.41176E-2</c:v>
                </c:pt>
                <c:pt idx="35">
                  <c:v>4.6396E-2</c:v>
                </c:pt>
                <c:pt idx="36">
                  <c:v>6.2549499999999994E-2</c:v>
                </c:pt>
                <c:pt idx="37">
                  <c:v>2.9806300000000001E-2</c:v>
                </c:pt>
                <c:pt idx="38">
                  <c:v>2.9667099999999998E-2</c:v>
                </c:pt>
                <c:pt idx="39">
                  <c:v>2.8109600000000002E-2</c:v>
                </c:pt>
                <c:pt idx="40">
                  <c:v>2.5974000000000001E-2</c:v>
                </c:pt>
                <c:pt idx="41">
                  <c:v>2.5316499999999999E-2</c:v>
                </c:pt>
                <c:pt idx="42">
                  <c:v>3.3788200000000004E-2</c:v>
                </c:pt>
                <c:pt idx="43">
                  <c:v>1.6970499999999999E-2</c:v>
                </c:pt>
                <c:pt idx="44">
                  <c:v>1.6069199999999999E-2</c:v>
                </c:pt>
                <c:pt idx="45">
                  <c:v>2.6764E-2</c:v>
                </c:pt>
                <c:pt idx="46">
                  <c:v>3.43602E-2</c:v>
                </c:pt>
                <c:pt idx="47">
                  <c:v>1.6036700000000001E-2</c:v>
                </c:pt>
                <c:pt idx="48">
                  <c:v>2.48027E-2</c:v>
                </c:pt>
                <c:pt idx="49">
                  <c:v>2.0352000000000002E-2</c:v>
                </c:pt>
                <c:pt idx="50">
                  <c:v>3.34232E-2</c:v>
                </c:pt>
                <c:pt idx="51">
                  <c:v>3.3385499999999999E-2</c:v>
                </c:pt>
                <c:pt idx="52">
                  <c:v>2.52398E-2</c:v>
                </c:pt>
                <c:pt idx="53">
                  <c:v>4.1088100000000002E-2</c:v>
                </c:pt>
                <c:pt idx="54">
                  <c:v>-2.2230000000000001E-4</c:v>
                </c:pt>
                <c:pt idx="55">
                  <c:v>2.8141199999999998E-2</c:v>
                </c:pt>
                <c:pt idx="56">
                  <c:v>1.4377899999999999E-2</c:v>
                </c:pt>
                <c:pt idx="57">
                  <c:v>3.0620699999999997E-2</c:v>
                </c:pt>
                <c:pt idx="58">
                  <c:v>1.7595E-2</c:v>
                </c:pt>
                <c:pt idx="59">
                  <c:v>1.51284E-2</c:v>
                </c:pt>
                <c:pt idx="60">
                  <c:v>6.5312E-3</c:v>
                </c:pt>
                <c:pt idx="61">
                  <c:v>6.3871999999999991E-3</c:v>
                </c:pt>
                <c:pt idx="62">
                  <c:v>2.0508000000000002E-2</c:v>
                </c:pt>
                <c:pt idx="63">
                  <c:v>2.12993E-2</c:v>
                </c:pt>
                <c:pt idx="64">
                  <c:v>2.0023800000000001E-2</c:v>
                </c:pt>
                <c:pt idx="65">
                  <c:v>2.3139900000000001E-2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61-A449-8C3A-8F152376621C}"/>
            </c:ext>
          </c:extLst>
        </c:ser>
        <c:ser>
          <c:idx val="2"/>
          <c:order val="2"/>
          <c:tx>
            <c:strRef>
              <c:f>Sheet1!$D$1</c:f>
              <c:strCache>
                <c:ptCount val="1"/>
                <c:pt idx="0">
                  <c:v>Real GDP growth</c:v>
                </c:pt>
              </c:strCache>
            </c:strRef>
          </c:tx>
          <c:spPr>
            <a:solidFill>
              <a:srgbClr val="00B0F0"/>
            </a:solidFill>
            <a:ln>
              <a:solidFill>
                <a:srgbClr val="00B050"/>
              </a:solidFill>
            </a:ln>
            <a:effectLst/>
          </c:spPr>
          <c:invertIfNegative val="0"/>
          <c:dPt>
            <c:idx val="30"/>
            <c:invertIfNegative val="0"/>
            <c:bubble3D val="0"/>
            <c:spPr>
              <a:solidFill>
                <a:srgbClr val="00B0F0"/>
              </a:solidFill>
              <a:ln>
                <a:solidFill>
                  <a:srgbClr val="92D05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2D61-A449-8C3A-8F152376621C}"/>
              </c:ext>
            </c:extLst>
          </c:dPt>
          <c:cat>
            <c:strRef>
              <c:f>Sheet1!$A$2:$A$82</c:f>
              <c:strCache>
                <c:ptCount val="81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  <c:pt idx="61">
                  <c:v>2015</c:v>
                </c:pt>
                <c:pt idx="62">
                  <c:v>2016</c:v>
                </c:pt>
                <c:pt idx="63">
                  <c:v>2017</c:v>
                </c:pt>
                <c:pt idx="64">
                  <c:v>2018</c:v>
                </c:pt>
                <c:pt idx="65">
                  <c:v>2019</c:v>
                </c:pt>
                <c:pt idx="66">
                  <c:v>2020</c:v>
                </c:pt>
                <c:pt idx="67">
                  <c:v>2021</c:v>
                </c:pt>
                <c:pt idx="68">
                  <c:v>2022</c:v>
                </c:pt>
                <c:pt idx="69">
                  <c:v>2023</c:v>
                </c:pt>
                <c:pt idx="70">
                  <c:v>2024</c:v>
                </c:pt>
                <c:pt idx="71">
                  <c:v>2025</c:v>
                </c:pt>
                <c:pt idx="72">
                  <c:v>9/1/26</c:v>
                </c:pt>
                <c:pt idx="73">
                  <c:v>Year end</c:v>
                </c:pt>
                <c:pt idx="74">
                  <c:v>1954-2025</c:v>
                </c:pt>
                <c:pt idx="75">
                  <c:v>1954-1980</c:v>
                </c:pt>
                <c:pt idx="76">
                  <c:v>1981-2008</c:v>
                </c:pt>
                <c:pt idx="77">
                  <c:v>2009-2020</c:v>
                </c:pt>
                <c:pt idx="78">
                  <c:v>2021-2025</c:v>
                </c:pt>
                <c:pt idx="79">
                  <c:v>1954-2025</c:v>
                </c:pt>
                <c:pt idx="80">
                  <c:v>46266</c:v>
                </c:pt>
              </c:strCache>
            </c:strRef>
          </c:cat>
          <c:val>
            <c:numRef>
              <c:f>Sheet1!$D$2:$D$67</c:f>
              <c:numCache>
                <c:formatCode>0.00%</c:formatCode>
                <c:ptCount val="66"/>
                <c:pt idx="0">
                  <c:v>-6.0000000000000001E-3</c:v>
                </c:pt>
                <c:pt idx="1">
                  <c:v>7.0999999999999994E-2</c:v>
                </c:pt>
                <c:pt idx="2">
                  <c:v>2.1000000000000001E-2</c:v>
                </c:pt>
                <c:pt idx="3">
                  <c:v>2.1000000000000001E-2</c:v>
                </c:pt>
                <c:pt idx="4">
                  <c:v>-7.0000000000000001E-3</c:v>
                </c:pt>
                <c:pt idx="5">
                  <c:v>6.9000000000000006E-2</c:v>
                </c:pt>
                <c:pt idx="6">
                  <c:v>2.5999999999999999E-2</c:v>
                </c:pt>
                <c:pt idx="7">
                  <c:v>2.5999999999999999E-2</c:v>
                </c:pt>
                <c:pt idx="8">
                  <c:v>6.0999999999999999E-2</c:v>
                </c:pt>
                <c:pt idx="9">
                  <c:v>4.3999999999999997E-2</c:v>
                </c:pt>
                <c:pt idx="10">
                  <c:v>5.8000000000000003E-2</c:v>
                </c:pt>
                <c:pt idx="11">
                  <c:v>6.5000000000000002E-2</c:v>
                </c:pt>
                <c:pt idx="12">
                  <c:v>6.6000000000000003E-2</c:v>
                </c:pt>
                <c:pt idx="13">
                  <c:v>2.7E-2</c:v>
                </c:pt>
                <c:pt idx="14">
                  <c:v>4.9000000000000002E-2</c:v>
                </c:pt>
                <c:pt idx="15">
                  <c:v>3.1E-2</c:v>
                </c:pt>
                <c:pt idx="16">
                  <c:v>2E-3</c:v>
                </c:pt>
                <c:pt idx="17">
                  <c:v>3.3000000000000002E-2</c:v>
                </c:pt>
                <c:pt idx="18">
                  <c:v>5.1999999999999998E-2</c:v>
                </c:pt>
                <c:pt idx="19">
                  <c:v>5.6000000000000001E-2</c:v>
                </c:pt>
                <c:pt idx="20">
                  <c:v>-5.0000000000000001E-3</c:v>
                </c:pt>
                <c:pt idx="21">
                  <c:v>-2E-3</c:v>
                </c:pt>
                <c:pt idx="22">
                  <c:v>5.3999999999999999E-2</c:v>
                </c:pt>
                <c:pt idx="23">
                  <c:v>4.5999999999999999E-2</c:v>
                </c:pt>
                <c:pt idx="24">
                  <c:v>5.6000000000000001E-2</c:v>
                </c:pt>
                <c:pt idx="25">
                  <c:v>3.2000000000000001E-2</c:v>
                </c:pt>
                <c:pt idx="26">
                  <c:v>-2E-3</c:v>
                </c:pt>
                <c:pt idx="27">
                  <c:v>2.5999999999999999E-2</c:v>
                </c:pt>
                <c:pt idx="28">
                  <c:v>-1.9E-2</c:v>
                </c:pt>
                <c:pt idx="29">
                  <c:v>4.5999999999999999E-2</c:v>
                </c:pt>
                <c:pt idx="30">
                  <c:v>7.2999999999999995E-2</c:v>
                </c:pt>
                <c:pt idx="31">
                  <c:v>4.2000000000000003E-2</c:v>
                </c:pt>
                <c:pt idx="32">
                  <c:v>3.5000000000000003E-2</c:v>
                </c:pt>
                <c:pt idx="33">
                  <c:v>3.5000000000000003E-2</c:v>
                </c:pt>
                <c:pt idx="34">
                  <c:v>4.2000000000000003E-2</c:v>
                </c:pt>
                <c:pt idx="35">
                  <c:v>3.6999999999999998E-2</c:v>
                </c:pt>
                <c:pt idx="36">
                  <c:v>1.9E-2</c:v>
                </c:pt>
                <c:pt idx="37">
                  <c:v>-1E-3</c:v>
                </c:pt>
                <c:pt idx="38">
                  <c:v>3.5999999999999997E-2</c:v>
                </c:pt>
                <c:pt idx="39">
                  <c:v>2.7E-2</c:v>
                </c:pt>
                <c:pt idx="40">
                  <c:v>0.04</c:v>
                </c:pt>
                <c:pt idx="41">
                  <c:v>2.7E-2</c:v>
                </c:pt>
                <c:pt idx="42">
                  <c:v>3.7999999999999999E-2</c:v>
                </c:pt>
                <c:pt idx="43">
                  <c:v>4.4999999999999998E-2</c:v>
                </c:pt>
                <c:pt idx="44">
                  <c:v>4.4999999999999998E-2</c:v>
                </c:pt>
                <c:pt idx="45">
                  <c:v>4.7E-2</c:v>
                </c:pt>
                <c:pt idx="46">
                  <c:v>4.1000000000000002E-2</c:v>
                </c:pt>
                <c:pt idx="47">
                  <c:v>0.01</c:v>
                </c:pt>
                <c:pt idx="48">
                  <c:v>1.7999999999999999E-2</c:v>
                </c:pt>
                <c:pt idx="49">
                  <c:v>2.8000000000000001E-2</c:v>
                </c:pt>
                <c:pt idx="50">
                  <c:v>3.7999999999999999E-2</c:v>
                </c:pt>
                <c:pt idx="51">
                  <c:v>3.3000000000000002E-2</c:v>
                </c:pt>
                <c:pt idx="52">
                  <c:v>2.7E-2</c:v>
                </c:pt>
                <c:pt idx="53">
                  <c:v>1.7999999999999999E-2</c:v>
                </c:pt>
                <c:pt idx="54">
                  <c:v>-3.0000000000000001E-3</c:v>
                </c:pt>
                <c:pt idx="55">
                  <c:v>-2.8000000000000001E-2</c:v>
                </c:pt>
                <c:pt idx="56">
                  <c:v>2.5000000000000001E-2</c:v>
                </c:pt>
                <c:pt idx="57">
                  <c:v>1.6E-2</c:v>
                </c:pt>
                <c:pt idx="58">
                  <c:v>2.3E-2</c:v>
                </c:pt>
                <c:pt idx="59">
                  <c:v>2.1999999999999999E-2</c:v>
                </c:pt>
                <c:pt idx="60">
                  <c:v>2.4E-2</c:v>
                </c:pt>
                <c:pt idx="61">
                  <c:v>2.1000000000000001E-2</c:v>
                </c:pt>
                <c:pt idx="62">
                  <c:v>1.6E-2</c:v>
                </c:pt>
                <c:pt idx="63">
                  <c:v>2.3E-2</c:v>
                </c:pt>
                <c:pt idx="64">
                  <c:v>0.03</c:v>
                </c:pt>
                <c:pt idx="65">
                  <c:v>2.1600000000000001E-2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D61-A449-8C3A-8F15237662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76986160"/>
        <c:axId val="1676987840"/>
      </c:barChart>
      <c:lineChart>
        <c:grouping val="standard"/>
        <c:varyColors val="0"/>
        <c:ser>
          <c:idx val="0"/>
          <c:order val="0"/>
          <c:tx>
            <c:strRef>
              <c:f>Sheet1!$B$1</c:f>
              <c:strCache>
                <c:ptCount val="1"/>
                <c:pt idx="0">
                  <c:v>Ten-year T.Bond rate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Sheet1!$A$2:$A$67</c:f>
              <c:numCache>
                <c:formatCode>0</c:formatCode>
                <c:ptCount val="66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  <c:pt idx="61">
                  <c:v>2015</c:v>
                </c:pt>
                <c:pt idx="62">
                  <c:v>2016</c:v>
                </c:pt>
                <c:pt idx="63">
                  <c:v>2017</c:v>
                </c:pt>
                <c:pt idx="64">
                  <c:v>2018</c:v>
                </c:pt>
                <c:pt idx="65">
                  <c:v>2019</c:v>
                </c:pt>
              </c:numCache>
            </c:numRef>
          </c:cat>
          <c:val>
            <c:numRef>
              <c:f>Sheet1!$B$2:$B$67</c:f>
              <c:numCache>
                <c:formatCode>0.00%</c:formatCode>
                <c:ptCount val="66"/>
                <c:pt idx="0">
                  <c:v>2.5100000000000001E-2</c:v>
                </c:pt>
                <c:pt idx="1">
                  <c:v>2.9600000000000001E-2</c:v>
                </c:pt>
                <c:pt idx="2">
                  <c:v>3.5900000000000001E-2</c:v>
                </c:pt>
                <c:pt idx="3">
                  <c:v>3.2099999999999997E-2</c:v>
                </c:pt>
                <c:pt idx="4">
                  <c:v>3.8600000000000002E-2</c:v>
                </c:pt>
                <c:pt idx="5">
                  <c:v>4.6899999999999997E-2</c:v>
                </c:pt>
                <c:pt idx="6">
                  <c:v>3.8399999999999997E-2</c:v>
                </c:pt>
                <c:pt idx="7">
                  <c:v>4.0599999999999997E-2</c:v>
                </c:pt>
                <c:pt idx="8">
                  <c:v>3.8600000000000002E-2</c:v>
                </c:pt>
                <c:pt idx="9">
                  <c:v>4.1300000000000003E-2</c:v>
                </c:pt>
                <c:pt idx="10">
                  <c:v>4.1799999999999997E-2</c:v>
                </c:pt>
                <c:pt idx="11">
                  <c:v>4.6199999999999998E-2</c:v>
                </c:pt>
                <c:pt idx="12">
                  <c:v>4.8399999999999999E-2</c:v>
                </c:pt>
                <c:pt idx="13">
                  <c:v>5.7000000000000002E-2</c:v>
                </c:pt>
                <c:pt idx="14">
                  <c:v>6.0299999999999999E-2</c:v>
                </c:pt>
                <c:pt idx="15">
                  <c:v>7.6499999999999999E-2</c:v>
                </c:pt>
                <c:pt idx="16">
                  <c:v>6.3899999999999998E-2</c:v>
                </c:pt>
                <c:pt idx="17">
                  <c:v>5.9299999999999999E-2</c:v>
                </c:pt>
                <c:pt idx="18">
                  <c:v>6.3600000000000004E-2</c:v>
                </c:pt>
                <c:pt idx="19">
                  <c:v>6.7400000000000002E-2</c:v>
                </c:pt>
                <c:pt idx="20">
                  <c:v>7.4300000000000005E-2</c:v>
                </c:pt>
                <c:pt idx="21">
                  <c:v>0.08</c:v>
                </c:pt>
                <c:pt idx="22">
                  <c:v>6.8699999999999997E-2</c:v>
                </c:pt>
                <c:pt idx="23">
                  <c:v>7.6899999999999996E-2</c:v>
                </c:pt>
                <c:pt idx="24">
                  <c:v>9.01E-2</c:v>
                </c:pt>
                <c:pt idx="25">
                  <c:v>0.10390000000000001</c:v>
                </c:pt>
                <c:pt idx="26">
                  <c:v>0.12839999999999999</c:v>
                </c:pt>
                <c:pt idx="27">
                  <c:v>0.13719999999999999</c:v>
                </c:pt>
                <c:pt idx="28">
                  <c:v>0.10539999999999999</c:v>
                </c:pt>
                <c:pt idx="29">
                  <c:v>0.1183</c:v>
                </c:pt>
                <c:pt idx="30">
                  <c:v>0.115</c:v>
                </c:pt>
                <c:pt idx="31">
                  <c:v>9.2600000000000002E-2</c:v>
                </c:pt>
                <c:pt idx="32">
                  <c:v>7.1099999999999997E-2</c:v>
                </c:pt>
                <c:pt idx="33">
                  <c:v>8.9899999999999994E-2</c:v>
                </c:pt>
                <c:pt idx="34">
                  <c:v>9.11E-2</c:v>
                </c:pt>
                <c:pt idx="35">
                  <c:v>7.8399999999999997E-2</c:v>
                </c:pt>
                <c:pt idx="36">
                  <c:v>8.0799999999999997E-2</c:v>
                </c:pt>
                <c:pt idx="37">
                  <c:v>7.0900000000000005E-2</c:v>
                </c:pt>
                <c:pt idx="38">
                  <c:v>6.7699999999999996E-2</c:v>
                </c:pt>
                <c:pt idx="39">
                  <c:v>5.7700000000000001E-2</c:v>
                </c:pt>
                <c:pt idx="40">
                  <c:v>7.8100000000000003E-2</c:v>
                </c:pt>
                <c:pt idx="41">
                  <c:v>5.7099999999999998E-2</c:v>
                </c:pt>
                <c:pt idx="42">
                  <c:v>6.3E-2</c:v>
                </c:pt>
                <c:pt idx="43">
                  <c:v>5.8099999999999999E-2</c:v>
                </c:pt>
                <c:pt idx="44">
                  <c:v>4.65E-2</c:v>
                </c:pt>
                <c:pt idx="45">
                  <c:v>6.2799999999999995E-2</c:v>
                </c:pt>
                <c:pt idx="46">
                  <c:v>5.2400000000000002E-2</c:v>
                </c:pt>
                <c:pt idx="47">
                  <c:v>5.0900000000000001E-2</c:v>
                </c:pt>
                <c:pt idx="48">
                  <c:v>4.0300000000000002E-2</c:v>
                </c:pt>
                <c:pt idx="49">
                  <c:v>4.2700000000000002E-2</c:v>
                </c:pt>
                <c:pt idx="50">
                  <c:v>4.2299999999999997E-2</c:v>
                </c:pt>
                <c:pt idx="51">
                  <c:v>4.4699999999999997E-2</c:v>
                </c:pt>
                <c:pt idx="52">
                  <c:v>4.5600000000000002E-2</c:v>
                </c:pt>
                <c:pt idx="53">
                  <c:v>4.1000000000000002E-2</c:v>
                </c:pt>
                <c:pt idx="54">
                  <c:v>2.4199999999999999E-2</c:v>
                </c:pt>
                <c:pt idx="55">
                  <c:v>3.5900000000000001E-2</c:v>
                </c:pt>
                <c:pt idx="56">
                  <c:v>3.2899999999999999E-2</c:v>
                </c:pt>
                <c:pt idx="57">
                  <c:v>1.9800000000000002E-2</c:v>
                </c:pt>
                <c:pt idx="58">
                  <c:v>1.72E-2</c:v>
                </c:pt>
                <c:pt idx="59">
                  <c:v>2.9000000000000001E-2</c:v>
                </c:pt>
                <c:pt idx="60">
                  <c:v>2.2100000000000002E-2</c:v>
                </c:pt>
                <c:pt idx="61">
                  <c:v>2.2700000000000001E-2</c:v>
                </c:pt>
                <c:pt idx="62">
                  <c:v>2.4500000000000001E-2</c:v>
                </c:pt>
                <c:pt idx="63">
                  <c:v>2.41E-2</c:v>
                </c:pt>
                <c:pt idx="64">
                  <c:v>2.6800000000000001E-2</c:v>
                </c:pt>
                <c:pt idx="65">
                  <c:v>1.9199999999999998E-2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61-A449-8C3A-8F152376621C}"/>
            </c:ext>
          </c:extLst>
        </c:ser>
        <c:ser>
          <c:idx val="9"/>
          <c:order val="3"/>
          <c:tx>
            <c:strRef>
              <c:f>Sheet1!$K$1</c:f>
              <c:strCache>
                <c:ptCount val="1"/>
                <c:pt idx="0">
                  <c:v>Smoothed Intrinsic Rate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Sheet1!$A$2:$A$67</c:f>
              <c:numCache>
                <c:formatCode>0</c:formatCode>
                <c:ptCount val="66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  <c:pt idx="61">
                  <c:v>2015</c:v>
                </c:pt>
                <c:pt idx="62">
                  <c:v>2016</c:v>
                </c:pt>
                <c:pt idx="63">
                  <c:v>2017</c:v>
                </c:pt>
                <c:pt idx="64">
                  <c:v>2018</c:v>
                </c:pt>
                <c:pt idx="65">
                  <c:v>2019</c:v>
                </c:pt>
              </c:numCache>
            </c:numRef>
          </c:cat>
          <c:val>
            <c:numRef>
              <c:f>Sheet1!$K$2:$K$67</c:f>
              <c:numCache>
                <c:formatCode>0.00%</c:formatCode>
                <c:ptCount val="66"/>
                <c:pt idx="0">
                  <c:v>5.775352999999999E-2</c:v>
                </c:pt>
                <c:pt idx="1">
                  <c:v>6.3954429999999979E-2</c:v>
                </c:pt>
                <c:pt idx="2">
                  <c:v>6.2358159999999996E-2</c:v>
                </c:pt>
                <c:pt idx="3">
                  <c:v>5.9805589999999999E-2</c:v>
                </c:pt>
                <c:pt idx="4">
                  <c:v>5.4018420000000004E-2</c:v>
                </c:pt>
                <c:pt idx="5">
                  <c:v>6.483216E-2</c:v>
                </c:pt>
                <c:pt idx="6">
                  <c:v>5.4302990000000002E-2</c:v>
                </c:pt>
                <c:pt idx="7">
                  <c:v>4.3562429999999999E-2</c:v>
                </c:pt>
                <c:pt idx="8">
                  <c:v>4.5897219999999996E-2</c:v>
                </c:pt>
                <c:pt idx="9">
                  <c:v>4.6654769999999998E-2</c:v>
                </c:pt>
                <c:pt idx="10">
                  <c:v>5.4625119999999992E-2</c:v>
                </c:pt>
                <c:pt idx="11">
                  <c:v>5.5571570000000001E-2</c:v>
                </c:pt>
                <c:pt idx="12">
                  <c:v>6.0602639999999999E-2</c:v>
                </c:pt>
                <c:pt idx="13">
                  <c:v>6.1443149999999995E-2</c:v>
                </c:pt>
                <c:pt idx="14">
                  <c:v>6.9992799999999994E-2</c:v>
                </c:pt>
                <c:pt idx="15">
                  <c:v>7.0572869999999996E-2</c:v>
                </c:pt>
                <c:pt idx="16">
                  <c:v>7.2383080000000016E-2</c:v>
                </c:pt>
                <c:pt idx="17">
                  <c:v>7.5678490000000015E-2</c:v>
                </c:pt>
                <c:pt idx="18">
                  <c:v>7.6951900000000004E-2</c:v>
                </c:pt>
                <c:pt idx="19">
                  <c:v>8.5447260000000011E-2</c:v>
                </c:pt>
                <c:pt idx="20">
                  <c:v>9.0044099999999988E-2</c:v>
                </c:pt>
                <c:pt idx="21">
                  <c:v>8.8553190000000004E-2</c:v>
                </c:pt>
                <c:pt idx="22">
                  <c:v>8.9029659999999983E-2</c:v>
                </c:pt>
                <c:pt idx="23">
                  <c:v>9.4327060000000004E-2</c:v>
                </c:pt>
                <c:pt idx="24">
                  <c:v>9.9309939999999985E-2</c:v>
                </c:pt>
                <c:pt idx="25">
                  <c:v>0.10676585</c:v>
                </c:pt>
                <c:pt idx="26">
                  <c:v>0.11314927</c:v>
                </c:pt>
                <c:pt idx="27">
                  <c:v>0.11809498</c:v>
                </c:pt>
                <c:pt idx="28">
                  <c:v>0.11141437</c:v>
                </c:pt>
                <c:pt idx="29">
                  <c:v>0.10526028999999999</c:v>
                </c:pt>
                <c:pt idx="30">
                  <c:v>0.10500865</c:v>
                </c:pt>
                <c:pt idx="31">
                  <c:v>0.10607103</c:v>
                </c:pt>
                <c:pt idx="32">
                  <c:v>0.10032226999999999</c:v>
                </c:pt>
                <c:pt idx="33">
                  <c:v>9.6876320000000002E-2</c:v>
                </c:pt>
                <c:pt idx="34">
                  <c:v>9.0899320000000006E-2</c:v>
                </c:pt>
                <c:pt idx="35">
                  <c:v>8.2784129999999997E-2</c:v>
                </c:pt>
                <c:pt idx="36">
                  <c:v>7.8785369999999993E-2</c:v>
                </c:pt>
                <c:pt idx="37">
                  <c:v>7.0153960000000001E-2</c:v>
                </c:pt>
                <c:pt idx="38">
                  <c:v>7.4794949999999999E-2</c:v>
                </c:pt>
                <c:pt idx="39">
                  <c:v>7.191881E-2</c:v>
                </c:pt>
                <c:pt idx="40">
                  <c:v>6.7172819999999994E-2</c:v>
                </c:pt>
                <c:pt idx="41">
                  <c:v>6.4413000000000012E-2</c:v>
                </c:pt>
                <c:pt idx="42">
                  <c:v>6.6904610000000003E-2</c:v>
                </c:pt>
                <c:pt idx="43">
                  <c:v>6.5269530000000006E-2</c:v>
                </c:pt>
                <c:pt idx="44">
                  <c:v>6.2764690000000012E-2</c:v>
                </c:pt>
                <c:pt idx="45">
                  <c:v>6.1801490000000001E-2</c:v>
                </c:pt>
                <c:pt idx="46">
                  <c:v>6.1182559999999997E-2</c:v>
                </c:pt>
                <c:pt idx="47">
                  <c:v>6.0905600000000004E-2</c:v>
                </c:pt>
                <c:pt idx="48">
                  <c:v>5.8619160000000003E-2</c:v>
                </c:pt>
                <c:pt idx="49">
                  <c:v>5.7943400000000006E-2</c:v>
                </c:pt>
                <c:pt idx="50">
                  <c:v>5.8488320000000003E-2</c:v>
                </c:pt>
                <c:pt idx="51">
                  <c:v>5.9895219999999999E-2</c:v>
                </c:pt>
                <c:pt idx="52">
                  <c:v>5.7940380000000014E-2</c:v>
                </c:pt>
                <c:pt idx="53">
                  <c:v>5.7652140000000004E-2</c:v>
                </c:pt>
                <c:pt idx="54">
                  <c:v>5.1222990000000003E-2</c:v>
                </c:pt>
                <c:pt idx="55">
                  <c:v>4.3860709999999997E-2</c:v>
                </c:pt>
                <c:pt idx="56">
                  <c:v>4.0262479999999996E-2</c:v>
                </c:pt>
                <c:pt idx="57">
                  <c:v>4.2320879999999991E-2</c:v>
                </c:pt>
                <c:pt idx="58">
                  <c:v>4.2100109999999996E-2</c:v>
                </c:pt>
                <c:pt idx="59">
                  <c:v>4.0977749999999993E-2</c:v>
                </c:pt>
                <c:pt idx="60">
                  <c:v>3.6888549999999992E-2</c:v>
                </c:pt>
                <c:pt idx="61">
                  <c:v>3.2988719999999992E-2</c:v>
                </c:pt>
                <c:pt idx="62">
                  <c:v>3.1415539999999999E-2</c:v>
                </c:pt>
                <c:pt idx="63">
                  <c:v>2.9936660000000004E-2</c:v>
                </c:pt>
                <c:pt idx="64">
                  <c:v>3.5261269999999997E-2</c:v>
                </c:pt>
                <c:pt idx="65">
                  <c:v>3.9721139999999995E-2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D61-A449-8C3A-8F15237662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6986160"/>
        <c:axId val="1676987840"/>
      </c:lineChart>
      <c:catAx>
        <c:axId val="1676986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76987840"/>
        <c:crosses val="autoZero"/>
        <c:auto val="1"/>
        <c:lblAlgn val="ctr"/>
        <c:lblOffset val="100"/>
        <c:tickLblSkip val="1"/>
        <c:noMultiLvlLbl val="0"/>
      </c:catAx>
      <c:valAx>
        <c:axId val="1676987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76986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1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i="1"/>
              <a:t>Ten-year T.Bond rate- Over</a:t>
            </a:r>
            <a:r>
              <a:rPr lang="en-US" i="1" baseline="0"/>
              <a:t> time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1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Sheet1!$B$1</c:f>
              <c:strCache>
                <c:ptCount val="1"/>
                <c:pt idx="0">
                  <c:v>Ten-year T.Bond rate</c:v>
                </c:pt>
              </c:strCache>
            </c:strRef>
          </c:tx>
          <c:spPr>
            <a:ln w="508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Sheet1!$A$2:$A$68</c:f>
              <c:numCache>
                <c:formatCode>0</c:formatCode>
                <c:ptCount val="67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  <c:pt idx="61">
                  <c:v>2015</c:v>
                </c:pt>
                <c:pt idx="62">
                  <c:v>2016</c:v>
                </c:pt>
                <c:pt idx="63">
                  <c:v>2017</c:v>
                </c:pt>
                <c:pt idx="64">
                  <c:v>2018</c:v>
                </c:pt>
                <c:pt idx="65">
                  <c:v>2019</c:v>
                </c:pt>
                <c:pt idx="66">
                  <c:v>2020</c:v>
                </c:pt>
              </c:numCache>
            </c:numRef>
          </c:cat>
          <c:val>
            <c:numRef>
              <c:f>Sheet1!$B$2:$B$68</c:f>
              <c:numCache>
                <c:formatCode>0.00%</c:formatCode>
                <c:ptCount val="67"/>
                <c:pt idx="0">
                  <c:v>2.5100000000000001E-2</c:v>
                </c:pt>
                <c:pt idx="1">
                  <c:v>2.9600000000000001E-2</c:v>
                </c:pt>
                <c:pt idx="2">
                  <c:v>3.5900000000000001E-2</c:v>
                </c:pt>
                <c:pt idx="3">
                  <c:v>3.2099999999999997E-2</c:v>
                </c:pt>
                <c:pt idx="4">
                  <c:v>3.8600000000000002E-2</c:v>
                </c:pt>
                <c:pt idx="5">
                  <c:v>4.6899999999999997E-2</c:v>
                </c:pt>
                <c:pt idx="6">
                  <c:v>3.8399999999999997E-2</c:v>
                </c:pt>
                <c:pt idx="7">
                  <c:v>4.0599999999999997E-2</c:v>
                </c:pt>
                <c:pt idx="8">
                  <c:v>3.8600000000000002E-2</c:v>
                </c:pt>
                <c:pt idx="9">
                  <c:v>4.1300000000000003E-2</c:v>
                </c:pt>
                <c:pt idx="10">
                  <c:v>4.1799999999999997E-2</c:v>
                </c:pt>
                <c:pt idx="11">
                  <c:v>4.6199999999999998E-2</c:v>
                </c:pt>
                <c:pt idx="12">
                  <c:v>4.8399999999999999E-2</c:v>
                </c:pt>
                <c:pt idx="13">
                  <c:v>5.7000000000000002E-2</c:v>
                </c:pt>
                <c:pt idx="14">
                  <c:v>6.0299999999999999E-2</c:v>
                </c:pt>
                <c:pt idx="15">
                  <c:v>7.6499999999999999E-2</c:v>
                </c:pt>
                <c:pt idx="16">
                  <c:v>6.3899999999999998E-2</c:v>
                </c:pt>
                <c:pt idx="17">
                  <c:v>5.9299999999999999E-2</c:v>
                </c:pt>
                <c:pt idx="18">
                  <c:v>6.3600000000000004E-2</c:v>
                </c:pt>
                <c:pt idx="19">
                  <c:v>6.7400000000000002E-2</c:v>
                </c:pt>
                <c:pt idx="20">
                  <c:v>7.4300000000000005E-2</c:v>
                </c:pt>
                <c:pt idx="21">
                  <c:v>0.08</c:v>
                </c:pt>
                <c:pt idx="22">
                  <c:v>6.8699999999999997E-2</c:v>
                </c:pt>
                <c:pt idx="23">
                  <c:v>7.6899999999999996E-2</c:v>
                </c:pt>
                <c:pt idx="24">
                  <c:v>9.01E-2</c:v>
                </c:pt>
                <c:pt idx="25">
                  <c:v>0.10390000000000001</c:v>
                </c:pt>
                <c:pt idx="26">
                  <c:v>0.12839999999999999</c:v>
                </c:pt>
                <c:pt idx="27">
                  <c:v>0.13719999999999999</c:v>
                </c:pt>
                <c:pt idx="28">
                  <c:v>0.10539999999999999</c:v>
                </c:pt>
                <c:pt idx="29">
                  <c:v>0.1183</c:v>
                </c:pt>
                <c:pt idx="30">
                  <c:v>0.115</c:v>
                </c:pt>
                <c:pt idx="31">
                  <c:v>9.2600000000000002E-2</c:v>
                </c:pt>
                <c:pt idx="32">
                  <c:v>7.1099999999999997E-2</c:v>
                </c:pt>
                <c:pt idx="33">
                  <c:v>8.9899999999999994E-2</c:v>
                </c:pt>
                <c:pt idx="34">
                  <c:v>9.11E-2</c:v>
                </c:pt>
                <c:pt idx="35">
                  <c:v>7.8399999999999997E-2</c:v>
                </c:pt>
                <c:pt idx="36">
                  <c:v>8.0799999999999997E-2</c:v>
                </c:pt>
                <c:pt idx="37">
                  <c:v>7.0900000000000005E-2</c:v>
                </c:pt>
                <c:pt idx="38">
                  <c:v>6.7699999999999996E-2</c:v>
                </c:pt>
                <c:pt idx="39">
                  <c:v>5.7700000000000001E-2</c:v>
                </c:pt>
                <c:pt idx="40">
                  <c:v>7.8100000000000003E-2</c:v>
                </c:pt>
                <c:pt idx="41">
                  <c:v>5.7099999999999998E-2</c:v>
                </c:pt>
                <c:pt idx="42">
                  <c:v>6.3E-2</c:v>
                </c:pt>
                <c:pt idx="43">
                  <c:v>5.8099999999999999E-2</c:v>
                </c:pt>
                <c:pt idx="44">
                  <c:v>4.65E-2</c:v>
                </c:pt>
                <c:pt idx="45">
                  <c:v>6.2799999999999995E-2</c:v>
                </c:pt>
                <c:pt idx="46">
                  <c:v>5.2400000000000002E-2</c:v>
                </c:pt>
                <c:pt idx="47">
                  <c:v>5.0900000000000001E-2</c:v>
                </c:pt>
                <c:pt idx="48">
                  <c:v>4.0300000000000002E-2</c:v>
                </c:pt>
                <c:pt idx="49">
                  <c:v>4.2700000000000002E-2</c:v>
                </c:pt>
                <c:pt idx="50">
                  <c:v>4.2299999999999997E-2</c:v>
                </c:pt>
                <c:pt idx="51">
                  <c:v>4.4699999999999997E-2</c:v>
                </c:pt>
                <c:pt idx="52">
                  <c:v>4.5600000000000002E-2</c:v>
                </c:pt>
                <c:pt idx="53">
                  <c:v>4.1000000000000002E-2</c:v>
                </c:pt>
                <c:pt idx="54">
                  <c:v>2.4199999999999999E-2</c:v>
                </c:pt>
                <c:pt idx="55">
                  <c:v>3.5900000000000001E-2</c:v>
                </c:pt>
                <c:pt idx="56">
                  <c:v>3.2899999999999999E-2</c:v>
                </c:pt>
                <c:pt idx="57">
                  <c:v>1.9800000000000002E-2</c:v>
                </c:pt>
                <c:pt idx="58">
                  <c:v>1.72E-2</c:v>
                </c:pt>
                <c:pt idx="59">
                  <c:v>2.9000000000000001E-2</c:v>
                </c:pt>
                <c:pt idx="60">
                  <c:v>2.2100000000000002E-2</c:v>
                </c:pt>
                <c:pt idx="61">
                  <c:v>2.2700000000000001E-2</c:v>
                </c:pt>
                <c:pt idx="62">
                  <c:v>2.4500000000000001E-2</c:v>
                </c:pt>
                <c:pt idx="63">
                  <c:v>2.41E-2</c:v>
                </c:pt>
                <c:pt idx="64">
                  <c:v>2.6800000000000001E-2</c:v>
                </c:pt>
                <c:pt idx="65">
                  <c:v>1.9199999999999998E-2</c:v>
                </c:pt>
                <c:pt idx="66">
                  <c:v>9.2999999999999992E-3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EA-9440-9CC8-981E131FCA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26908687"/>
        <c:axId val="1926910319"/>
      </c:lineChart>
      <c:catAx>
        <c:axId val="1926908687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26910319"/>
        <c:crosses val="autoZero"/>
        <c:auto val="1"/>
        <c:lblAlgn val="ctr"/>
        <c:lblOffset val="100"/>
        <c:noMultiLvlLbl val="0"/>
      </c:catAx>
      <c:valAx>
        <c:axId val="19269103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2690868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1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i="1" baseline="0"/>
              <a:t>T.Bond Rate - Actual versus Intrinsic: 1954- September 2026</a:t>
            </a:r>
            <a:endParaRPr lang="en-US" sz="1600" i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1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1"/>
          <c:order val="1"/>
          <c:tx>
            <c:strRef>
              <c:f>Sheet1!$C$1</c:f>
              <c:strCache>
                <c:ptCount val="1"/>
                <c:pt idx="0">
                  <c:v>Inflation rate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numRef>
              <c:f>Sheet1!$A$2:$A$74</c:f>
              <c:numCache>
                <c:formatCode>0</c:formatCode>
                <c:ptCount val="73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  <c:pt idx="61">
                  <c:v>2015</c:v>
                </c:pt>
                <c:pt idx="62">
                  <c:v>2016</c:v>
                </c:pt>
                <c:pt idx="63">
                  <c:v>2017</c:v>
                </c:pt>
                <c:pt idx="64">
                  <c:v>2018</c:v>
                </c:pt>
                <c:pt idx="65">
                  <c:v>2019</c:v>
                </c:pt>
                <c:pt idx="66">
                  <c:v>2020</c:v>
                </c:pt>
                <c:pt idx="67">
                  <c:v>2021</c:v>
                </c:pt>
                <c:pt idx="68">
                  <c:v>2022</c:v>
                </c:pt>
                <c:pt idx="69">
                  <c:v>2023</c:v>
                </c:pt>
                <c:pt idx="70">
                  <c:v>2024</c:v>
                </c:pt>
                <c:pt idx="71">
                  <c:v>2025</c:v>
                </c:pt>
                <c:pt idx="72" formatCode="m/d/yy">
                  <c:v>46266</c:v>
                </c:pt>
              </c:numCache>
            </c:numRef>
          </c:cat>
          <c:val>
            <c:numRef>
              <c:f>Sheet1!$C$2:$C$74</c:f>
              <c:numCache>
                <c:formatCode>0.00%</c:formatCode>
                <c:ptCount val="73"/>
                <c:pt idx="0">
                  <c:v>-3.7215999999999998E-3</c:v>
                </c:pt>
                <c:pt idx="1">
                  <c:v>3.7355000000000001E-3</c:v>
                </c:pt>
                <c:pt idx="2">
                  <c:v>2.8284299999999998E-2</c:v>
                </c:pt>
                <c:pt idx="3">
                  <c:v>3.0401699999999997E-2</c:v>
                </c:pt>
                <c:pt idx="4">
                  <c:v>1.7562299999999999E-2</c:v>
                </c:pt>
                <c:pt idx="5">
                  <c:v>1.51881E-2</c:v>
                </c:pt>
                <c:pt idx="6">
                  <c:v>1.36008E-2</c:v>
                </c:pt>
                <c:pt idx="7">
                  <c:v>6.7091999999999994E-3</c:v>
                </c:pt>
                <c:pt idx="8">
                  <c:v>1.23292E-2</c:v>
                </c:pt>
                <c:pt idx="9">
                  <c:v>1.6458199999999999E-2</c:v>
                </c:pt>
                <c:pt idx="10">
                  <c:v>1.19819E-2</c:v>
                </c:pt>
                <c:pt idx="11">
                  <c:v>1.9199999999999998E-2</c:v>
                </c:pt>
                <c:pt idx="12">
                  <c:v>3.3595E-2</c:v>
                </c:pt>
                <c:pt idx="13">
                  <c:v>3.2806799999999997E-2</c:v>
                </c:pt>
                <c:pt idx="14">
                  <c:v>4.7058799999999998E-2</c:v>
                </c:pt>
                <c:pt idx="15">
                  <c:v>5.8988800000000001E-2</c:v>
                </c:pt>
                <c:pt idx="16">
                  <c:v>5.57029E-2</c:v>
                </c:pt>
                <c:pt idx="17">
                  <c:v>3.2663299999999999E-2</c:v>
                </c:pt>
                <c:pt idx="18">
                  <c:v>3.4063299999999998E-2</c:v>
                </c:pt>
                <c:pt idx="19">
                  <c:v>8.9411799999999986E-2</c:v>
                </c:pt>
                <c:pt idx="20">
                  <c:v>0.1209503</c:v>
                </c:pt>
                <c:pt idx="21">
                  <c:v>7.129089999999999E-2</c:v>
                </c:pt>
                <c:pt idx="22">
                  <c:v>5.03597E-2</c:v>
                </c:pt>
                <c:pt idx="23">
                  <c:v>6.6780800000000001E-2</c:v>
                </c:pt>
                <c:pt idx="24">
                  <c:v>8.9887599999999998E-2</c:v>
                </c:pt>
                <c:pt idx="25">
                  <c:v>0.1325479</c:v>
                </c:pt>
                <c:pt idx="26">
                  <c:v>0.1235371</c:v>
                </c:pt>
                <c:pt idx="27">
                  <c:v>8.9120399999999989E-2</c:v>
                </c:pt>
                <c:pt idx="28">
                  <c:v>3.8257199999999998E-2</c:v>
                </c:pt>
                <c:pt idx="29">
                  <c:v>3.7871000000000002E-2</c:v>
                </c:pt>
                <c:pt idx="30">
                  <c:v>4.0433899999999995E-2</c:v>
                </c:pt>
                <c:pt idx="31">
                  <c:v>3.7914699999999996E-2</c:v>
                </c:pt>
                <c:pt idx="32">
                  <c:v>1.1872100000000002E-2</c:v>
                </c:pt>
                <c:pt idx="33">
                  <c:v>4.33213E-2</c:v>
                </c:pt>
                <c:pt idx="34">
                  <c:v>4.41176E-2</c:v>
                </c:pt>
                <c:pt idx="35">
                  <c:v>4.6396E-2</c:v>
                </c:pt>
                <c:pt idx="36">
                  <c:v>6.2549499999999994E-2</c:v>
                </c:pt>
                <c:pt idx="37">
                  <c:v>2.9806300000000001E-2</c:v>
                </c:pt>
                <c:pt idx="38">
                  <c:v>2.9667099999999998E-2</c:v>
                </c:pt>
                <c:pt idx="39">
                  <c:v>2.8109600000000002E-2</c:v>
                </c:pt>
                <c:pt idx="40">
                  <c:v>2.5974000000000001E-2</c:v>
                </c:pt>
                <c:pt idx="41">
                  <c:v>2.5316499999999999E-2</c:v>
                </c:pt>
                <c:pt idx="42">
                  <c:v>3.3788200000000004E-2</c:v>
                </c:pt>
                <c:pt idx="43">
                  <c:v>1.6970499999999999E-2</c:v>
                </c:pt>
                <c:pt idx="44">
                  <c:v>1.6069199999999999E-2</c:v>
                </c:pt>
                <c:pt idx="45">
                  <c:v>2.6764E-2</c:v>
                </c:pt>
                <c:pt idx="46">
                  <c:v>3.43602E-2</c:v>
                </c:pt>
                <c:pt idx="47">
                  <c:v>1.6036700000000001E-2</c:v>
                </c:pt>
                <c:pt idx="48">
                  <c:v>2.48027E-2</c:v>
                </c:pt>
                <c:pt idx="49">
                  <c:v>2.0352000000000002E-2</c:v>
                </c:pt>
                <c:pt idx="50">
                  <c:v>3.34232E-2</c:v>
                </c:pt>
                <c:pt idx="51">
                  <c:v>3.3385499999999999E-2</c:v>
                </c:pt>
                <c:pt idx="52">
                  <c:v>2.52398E-2</c:v>
                </c:pt>
                <c:pt idx="53">
                  <c:v>4.1088100000000002E-2</c:v>
                </c:pt>
                <c:pt idx="54">
                  <c:v>-2.2230000000000001E-4</c:v>
                </c:pt>
                <c:pt idx="55">
                  <c:v>2.8141199999999998E-2</c:v>
                </c:pt>
                <c:pt idx="56">
                  <c:v>1.4377899999999999E-2</c:v>
                </c:pt>
                <c:pt idx="57">
                  <c:v>3.0620699999999997E-2</c:v>
                </c:pt>
                <c:pt idx="58">
                  <c:v>1.7595E-2</c:v>
                </c:pt>
                <c:pt idx="59">
                  <c:v>1.51284E-2</c:v>
                </c:pt>
                <c:pt idx="60">
                  <c:v>6.5312E-3</c:v>
                </c:pt>
                <c:pt idx="61">
                  <c:v>6.3871999999999991E-3</c:v>
                </c:pt>
                <c:pt idx="62">
                  <c:v>2.0508000000000002E-2</c:v>
                </c:pt>
                <c:pt idx="63">
                  <c:v>2.12993E-2</c:v>
                </c:pt>
                <c:pt idx="64">
                  <c:v>2.0023800000000001E-2</c:v>
                </c:pt>
                <c:pt idx="65">
                  <c:v>2.3139900000000001E-2</c:v>
                </c:pt>
                <c:pt idx="66">
                  <c:v>1.32204E-2</c:v>
                </c:pt>
                <c:pt idx="67">
                  <c:v>7.1944599999999997E-2</c:v>
                </c:pt>
                <c:pt idx="68">
                  <c:v>6.4449400000000004E-2</c:v>
                </c:pt>
                <c:pt idx="69">
                  <c:v>3.3521200000000001E-2</c:v>
                </c:pt>
                <c:pt idx="70">
                  <c:v>2.8880599999999999E-2</c:v>
                </c:pt>
                <c:pt idx="71">
                  <c:v>2.7350799999999998E-2</c:v>
                </c:pt>
                <c:pt idx="72">
                  <c:v>3.3099999999999997E-2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47-0B46-851B-61E4F330DE93}"/>
            </c:ext>
          </c:extLst>
        </c:ser>
        <c:ser>
          <c:idx val="2"/>
          <c:order val="2"/>
          <c:tx>
            <c:strRef>
              <c:f>Sheet1!$D$1</c:f>
              <c:strCache>
                <c:ptCount val="1"/>
                <c:pt idx="0">
                  <c:v>Real GDP growth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numRef>
              <c:f>Sheet1!$A$2:$A$74</c:f>
              <c:numCache>
                <c:formatCode>0</c:formatCode>
                <c:ptCount val="73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  <c:pt idx="61">
                  <c:v>2015</c:v>
                </c:pt>
                <c:pt idx="62">
                  <c:v>2016</c:v>
                </c:pt>
                <c:pt idx="63">
                  <c:v>2017</c:v>
                </c:pt>
                <c:pt idx="64">
                  <c:v>2018</c:v>
                </c:pt>
                <c:pt idx="65">
                  <c:v>2019</c:v>
                </c:pt>
                <c:pt idx="66">
                  <c:v>2020</c:v>
                </c:pt>
                <c:pt idx="67">
                  <c:v>2021</c:v>
                </c:pt>
                <c:pt idx="68">
                  <c:v>2022</c:v>
                </c:pt>
                <c:pt idx="69">
                  <c:v>2023</c:v>
                </c:pt>
                <c:pt idx="70">
                  <c:v>2024</c:v>
                </c:pt>
                <c:pt idx="71">
                  <c:v>2025</c:v>
                </c:pt>
                <c:pt idx="72" formatCode="m/d/yy">
                  <c:v>46266</c:v>
                </c:pt>
              </c:numCache>
            </c:numRef>
          </c:cat>
          <c:val>
            <c:numRef>
              <c:f>Sheet1!$D$2:$D$74</c:f>
              <c:numCache>
                <c:formatCode>0.00%</c:formatCode>
                <c:ptCount val="73"/>
                <c:pt idx="0">
                  <c:v>-6.0000000000000001E-3</c:v>
                </c:pt>
                <c:pt idx="1">
                  <c:v>7.0999999999999994E-2</c:v>
                </c:pt>
                <c:pt idx="2">
                  <c:v>2.1000000000000001E-2</c:v>
                </c:pt>
                <c:pt idx="3">
                  <c:v>2.1000000000000001E-2</c:v>
                </c:pt>
                <c:pt idx="4">
                  <c:v>-7.0000000000000001E-3</c:v>
                </c:pt>
                <c:pt idx="5">
                  <c:v>6.9000000000000006E-2</c:v>
                </c:pt>
                <c:pt idx="6">
                  <c:v>2.5999999999999999E-2</c:v>
                </c:pt>
                <c:pt idx="7">
                  <c:v>2.5999999999999999E-2</c:v>
                </c:pt>
                <c:pt idx="8">
                  <c:v>6.0999999999999999E-2</c:v>
                </c:pt>
                <c:pt idx="9">
                  <c:v>4.3999999999999997E-2</c:v>
                </c:pt>
                <c:pt idx="10">
                  <c:v>5.8000000000000003E-2</c:v>
                </c:pt>
                <c:pt idx="11">
                  <c:v>6.5000000000000002E-2</c:v>
                </c:pt>
                <c:pt idx="12">
                  <c:v>6.6000000000000003E-2</c:v>
                </c:pt>
                <c:pt idx="13">
                  <c:v>2.7E-2</c:v>
                </c:pt>
                <c:pt idx="14">
                  <c:v>4.9000000000000002E-2</c:v>
                </c:pt>
                <c:pt idx="15">
                  <c:v>3.1E-2</c:v>
                </c:pt>
                <c:pt idx="16">
                  <c:v>2E-3</c:v>
                </c:pt>
                <c:pt idx="17">
                  <c:v>3.3000000000000002E-2</c:v>
                </c:pt>
                <c:pt idx="18">
                  <c:v>5.1999999999999998E-2</c:v>
                </c:pt>
                <c:pt idx="19">
                  <c:v>5.6000000000000001E-2</c:v>
                </c:pt>
                <c:pt idx="20">
                  <c:v>-5.0000000000000001E-3</c:v>
                </c:pt>
                <c:pt idx="21">
                  <c:v>-2E-3</c:v>
                </c:pt>
                <c:pt idx="22">
                  <c:v>5.3999999999999999E-2</c:v>
                </c:pt>
                <c:pt idx="23">
                  <c:v>4.5999999999999999E-2</c:v>
                </c:pt>
                <c:pt idx="24">
                  <c:v>5.6000000000000001E-2</c:v>
                </c:pt>
                <c:pt idx="25">
                  <c:v>3.2000000000000001E-2</c:v>
                </c:pt>
                <c:pt idx="26">
                  <c:v>-2E-3</c:v>
                </c:pt>
                <c:pt idx="27">
                  <c:v>2.5999999999999999E-2</c:v>
                </c:pt>
                <c:pt idx="28">
                  <c:v>-1.9E-2</c:v>
                </c:pt>
                <c:pt idx="29">
                  <c:v>4.5999999999999999E-2</c:v>
                </c:pt>
                <c:pt idx="30">
                  <c:v>7.2999999999999995E-2</c:v>
                </c:pt>
                <c:pt idx="31">
                  <c:v>4.2000000000000003E-2</c:v>
                </c:pt>
                <c:pt idx="32">
                  <c:v>3.5000000000000003E-2</c:v>
                </c:pt>
                <c:pt idx="33">
                  <c:v>3.5000000000000003E-2</c:v>
                </c:pt>
                <c:pt idx="34">
                  <c:v>4.2000000000000003E-2</c:v>
                </c:pt>
                <c:pt idx="35">
                  <c:v>3.6999999999999998E-2</c:v>
                </c:pt>
                <c:pt idx="36">
                  <c:v>1.9E-2</c:v>
                </c:pt>
                <c:pt idx="37">
                  <c:v>-1E-3</c:v>
                </c:pt>
                <c:pt idx="38">
                  <c:v>3.5999999999999997E-2</c:v>
                </c:pt>
                <c:pt idx="39">
                  <c:v>2.7E-2</c:v>
                </c:pt>
                <c:pt idx="40">
                  <c:v>0.04</c:v>
                </c:pt>
                <c:pt idx="41">
                  <c:v>2.7E-2</c:v>
                </c:pt>
                <c:pt idx="42">
                  <c:v>3.7999999999999999E-2</c:v>
                </c:pt>
                <c:pt idx="43">
                  <c:v>4.4999999999999998E-2</c:v>
                </c:pt>
                <c:pt idx="44">
                  <c:v>4.4999999999999998E-2</c:v>
                </c:pt>
                <c:pt idx="45">
                  <c:v>4.7E-2</c:v>
                </c:pt>
                <c:pt idx="46">
                  <c:v>4.1000000000000002E-2</c:v>
                </c:pt>
                <c:pt idx="47">
                  <c:v>0.01</c:v>
                </c:pt>
                <c:pt idx="48">
                  <c:v>1.7999999999999999E-2</c:v>
                </c:pt>
                <c:pt idx="49">
                  <c:v>2.8000000000000001E-2</c:v>
                </c:pt>
                <c:pt idx="50">
                  <c:v>3.7999999999999999E-2</c:v>
                </c:pt>
                <c:pt idx="51">
                  <c:v>3.3000000000000002E-2</c:v>
                </c:pt>
                <c:pt idx="52">
                  <c:v>2.7E-2</c:v>
                </c:pt>
                <c:pt idx="53">
                  <c:v>1.7999999999999999E-2</c:v>
                </c:pt>
                <c:pt idx="54">
                  <c:v>-3.0000000000000001E-3</c:v>
                </c:pt>
                <c:pt idx="55">
                  <c:v>-2.8000000000000001E-2</c:v>
                </c:pt>
                <c:pt idx="56">
                  <c:v>2.5000000000000001E-2</c:v>
                </c:pt>
                <c:pt idx="57">
                  <c:v>1.6E-2</c:v>
                </c:pt>
                <c:pt idx="58">
                  <c:v>2.3E-2</c:v>
                </c:pt>
                <c:pt idx="59">
                  <c:v>2.1999999999999999E-2</c:v>
                </c:pt>
                <c:pt idx="60">
                  <c:v>2.4E-2</c:v>
                </c:pt>
                <c:pt idx="61">
                  <c:v>2.1000000000000001E-2</c:v>
                </c:pt>
                <c:pt idx="62">
                  <c:v>1.6E-2</c:v>
                </c:pt>
                <c:pt idx="63">
                  <c:v>2.3E-2</c:v>
                </c:pt>
                <c:pt idx="64">
                  <c:v>0.03</c:v>
                </c:pt>
                <c:pt idx="65">
                  <c:v>2.1600000000000001E-2</c:v>
                </c:pt>
                <c:pt idx="66">
                  <c:v>-3.5000000000000003E-2</c:v>
                </c:pt>
                <c:pt idx="67">
                  <c:v>4.9500000000000002E-2</c:v>
                </c:pt>
                <c:pt idx="68">
                  <c:v>1.9400000000000001E-2</c:v>
                </c:pt>
                <c:pt idx="69">
                  <c:v>2.93E-2</c:v>
                </c:pt>
                <c:pt idx="70">
                  <c:v>2.7199999999999998E-2</c:v>
                </c:pt>
                <c:pt idx="71">
                  <c:v>2.3599999999999999E-2</c:v>
                </c:pt>
                <c:pt idx="72">
                  <c:v>2.1000000000000001E-2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747-0B46-851B-61E4F330DE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44036415"/>
        <c:axId val="1943080047"/>
      </c:barChart>
      <c:lineChart>
        <c:grouping val="standard"/>
        <c:varyColors val="0"/>
        <c:ser>
          <c:idx val="0"/>
          <c:order val="0"/>
          <c:tx>
            <c:strRef>
              <c:f>Sheet1!$B$1</c:f>
              <c:strCache>
                <c:ptCount val="1"/>
                <c:pt idx="0">
                  <c:v>Ten-year T.Bond rate</c:v>
                </c:pt>
              </c:strCache>
            </c:strRef>
          </c:tx>
          <c:spPr>
            <a:ln w="508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Sheet1!$A$2:$A$74</c:f>
              <c:numCache>
                <c:formatCode>0</c:formatCode>
                <c:ptCount val="73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  <c:pt idx="61">
                  <c:v>2015</c:v>
                </c:pt>
                <c:pt idx="62">
                  <c:v>2016</c:v>
                </c:pt>
                <c:pt idx="63">
                  <c:v>2017</c:v>
                </c:pt>
                <c:pt idx="64">
                  <c:v>2018</c:v>
                </c:pt>
                <c:pt idx="65">
                  <c:v>2019</c:v>
                </c:pt>
                <c:pt idx="66">
                  <c:v>2020</c:v>
                </c:pt>
                <c:pt idx="67">
                  <c:v>2021</c:v>
                </c:pt>
                <c:pt idx="68">
                  <c:v>2022</c:v>
                </c:pt>
                <c:pt idx="69">
                  <c:v>2023</c:v>
                </c:pt>
                <c:pt idx="70">
                  <c:v>2024</c:v>
                </c:pt>
                <c:pt idx="71">
                  <c:v>2025</c:v>
                </c:pt>
                <c:pt idx="72" formatCode="m/d/yy">
                  <c:v>46266</c:v>
                </c:pt>
              </c:numCache>
            </c:numRef>
          </c:cat>
          <c:val>
            <c:numRef>
              <c:f>Sheet1!$B$2:$B$74</c:f>
              <c:numCache>
                <c:formatCode>0.00%</c:formatCode>
                <c:ptCount val="73"/>
                <c:pt idx="0">
                  <c:v>2.5100000000000001E-2</c:v>
                </c:pt>
                <c:pt idx="1">
                  <c:v>2.9600000000000001E-2</c:v>
                </c:pt>
                <c:pt idx="2">
                  <c:v>3.5900000000000001E-2</c:v>
                </c:pt>
                <c:pt idx="3">
                  <c:v>3.2099999999999997E-2</c:v>
                </c:pt>
                <c:pt idx="4">
                  <c:v>3.8600000000000002E-2</c:v>
                </c:pt>
                <c:pt idx="5">
                  <c:v>4.6899999999999997E-2</c:v>
                </c:pt>
                <c:pt idx="6">
                  <c:v>3.8399999999999997E-2</c:v>
                </c:pt>
                <c:pt idx="7">
                  <c:v>4.0599999999999997E-2</c:v>
                </c:pt>
                <c:pt idx="8">
                  <c:v>3.8600000000000002E-2</c:v>
                </c:pt>
                <c:pt idx="9">
                  <c:v>4.1300000000000003E-2</c:v>
                </c:pt>
                <c:pt idx="10">
                  <c:v>4.1799999999999997E-2</c:v>
                </c:pt>
                <c:pt idx="11">
                  <c:v>4.6199999999999998E-2</c:v>
                </c:pt>
                <c:pt idx="12">
                  <c:v>4.8399999999999999E-2</c:v>
                </c:pt>
                <c:pt idx="13">
                  <c:v>5.7000000000000002E-2</c:v>
                </c:pt>
                <c:pt idx="14">
                  <c:v>6.0299999999999999E-2</c:v>
                </c:pt>
                <c:pt idx="15">
                  <c:v>7.6499999999999999E-2</c:v>
                </c:pt>
                <c:pt idx="16">
                  <c:v>6.3899999999999998E-2</c:v>
                </c:pt>
                <c:pt idx="17">
                  <c:v>5.9299999999999999E-2</c:v>
                </c:pt>
                <c:pt idx="18">
                  <c:v>6.3600000000000004E-2</c:v>
                </c:pt>
                <c:pt idx="19">
                  <c:v>6.7400000000000002E-2</c:v>
                </c:pt>
                <c:pt idx="20">
                  <c:v>7.4300000000000005E-2</c:v>
                </c:pt>
                <c:pt idx="21">
                  <c:v>0.08</c:v>
                </c:pt>
                <c:pt idx="22">
                  <c:v>6.8699999999999997E-2</c:v>
                </c:pt>
                <c:pt idx="23">
                  <c:v>7.6899999999999996E-2</c:v>
                </c:pt>
                <c:pt idx="24">
                  <c:v>9.01E-2</c:v>
                </c:pt>
                <c:pt idx="25">
                  <c:v>0.10390000000000001</c:v>
                </c:pt>
                <c:pt idx="26">
                  <c:v>0.12839999999999999</c:v>
                </c:pt>
                <c:pt idx="27">
                  <c:v>0.13719999999999999</c:v>
                </c:pt>
                <c:pt idx="28">
                  <c:v>0.10539999999999999</c:v>
                </c:pt>
                <c:pt idx="29">
                  <c:v>0.1183</c:v>
                </c:pt>
                <c:pt idx="30">
                  <c:v>0.115</c:v>
                </c:pt>
                <c:pt idx="31">
                  <c:v>9.2600000000000002E-2</c:v>
                </c:pt>
                <c:pt idx="32">
                  <c:v>7.1099999999999997E-2</c:v>
                </c:pt>
                <c:pt idx="33">
                  <c:v>8.9899999999999994E-2</c:v>
                </c:pt>
                <c:pt idx="34">
                  <c:v>9.11E-2</c:v>
                </c:pt>
                <c:pt idx="35">
                  <c:v>7.8399999999999997E-2</c:v>
                </c:pt>
                <c:pt idx="36">
                  <c:v>8.0799999999999997E-2</c:v>
                </c:pt>
                <c:pt idx="37">
                  <c:v>7.0900000000000005E-2</c:v>
                </c:pt>
                <c:pt idx="38">
                  <c:v>6.7699999999999996E-2</c:v>
                </c:pt>
                <c:pt idx="39">
                  <c:v>5.7700000000000001E-2</c:v>
                </c:pt>
                <c:pt idx="40">
                  <c:v>7.8100000000000003E-2</c:v>
                </c:pt>
                <c:pt idx="41">
                  <c:v>5.7099999999999998E-2</c:v>
                </c:pt>
                <c:pt idx="42">
                  <c:v>6.3E-2</c:v>
                </c:pt>
                <c:pt idx="43">
                  <c:v>5.8099999999999999E-2</c:v>
                </c:pt>
                <c:pt idx="44">
                  <c:v>4.65E-2</c:v>
                </c:pt>
                <c:pt idx="45">
                  <c:v>6.2799999999999995E-2</c:v>
                </c:pt>
                <c:pt idx="46">
                  <c:v>5.2400000000000002E-2</c:v>
                </c:pt>
                <c:pt idx="47">
                  <c:v>5.0900000000000001E-2</c:v>
                </c:pt>
                <c:pt idx="48">
                  <c:v>4.0300000000000002E-2</c:v>
                </c:pt>
                <c:pt idx="49">
                  <c:v>4.2700000000000002E-2</c:v>
                </c:pt>
                <c:pt idx="50">
                  <c:v>4.2299999999999997E-2</c:v>
                </c:pt>
                <c:pt idx="51">
                  <c:v>4.4699999999999997E-2</c:v>
                </c:pt>
                <c:pt idx="52">
                  <c:v>4.5600000000000002E-2</c:v>
                </c:pt>
                <c:pt idx="53">
                  <c:v>4.1000000000000002E-2</c:v>
                </c:pt>
                <c:pt idx="54">
                  <c:v>2.4199999999999999E-2</c:v>
                </c:pt>
                <c:pt idx="55">
                  <c:v>3.5900000000000001E-2</c:v>
                </c:pt>
                <c:pt idx="56">
                  <c:v>3.2899999999999999E-2</c:v>
                </c:pt>
                <c:pt idx="57">
                  <c:v>1.9800000000000002E-2</c:v>
                </c:pt>
                <c:pt idx="58">
                  <c:v>1.72E-2</c:v>
                </c:pt>
                <c:pt idx="59">
                  <c:v>2.9000000000000001E-2</c:v>
                </c:pt>
                <c:pt idx="60">
                  <c:v>2.2100000000000002E-2</c:v>
                </c:pt>
                <c:pt idx="61">
                  <c:v>2.2700000000000001E-2</c:v>
                </c:pt>
                <c:pt idx="62">
                  <c:v>2.4500000000000001E-2</c:v>
                </c:pt>
                <c:pt idx="63">
                  <c:v>2.41E-2</c:v>
                </c:pt>
                <c:pt idx="64">
                  <c:v>2.6800000000000001E-2</c:v>
                </c:pt>
                <c:pt idx="65">
                  <c:v>1.9199999999999998E-2</c:v>
                </c:pt>
                <c:pt idx="66">
                  <c:v>9.2999999999999992E-3</c:v>
                </c:pt>
                <c:pt idx="67">
                  <c:v>1.5100000000000001E-2</c:v>
                </c:pt>
                <c:pt idx="68">
                  <c:v>3.8800000000000001E-2</c:v>
                </c:pt>
                <c:pt idx="69">
                  <c:v>3.8800000000000001E-2</c:v>
                </c:pt>
                <c:pt idx="70">
                  <c:v>4.58E-2</c:v>
                </c:pt>
                <c:pt idx="71">
                  <c:v>4.1799999999999997E-2</c:v>
                </c:pt>
                <c:pt idx="72">
                  <c:v>4.8399999999999999E-2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47-0B46-851B-61E4F330DE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44036415"/>
        <c:axId val="1943080047"/>
      </c:lineChart>
      <c:catAx>
        <c:axId val="1944036415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43080047"/>
        <c:crosses val="autoZero"/>
        <c:auto val="1"/>
        <c:lblAlgn val="ctr"/>
        <c:lblOffset val="100"/>
        <c:tickLblSkip val="1"/>
        <c:noMultiLvlLbl val="0"/>
      </c:catAx>
      <c:valAx>
        <c:axId val="19430800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4403641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1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Helvetica" pitchFamily="2" charset="0"/>
                <a:ea typeface="+mn-ea"/>
                <a:cs typeface="+mn-cs"/>
              </a:defRPr>
            </a:pPr>
            <a:r>
              <a:rPr lang="en-US" i="1"/>
              <a:t>Government Bond Rates - "Developed" Market Currencies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1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Helvetica" pitchFamily="2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GovtBondRates!$B$1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Helvetica" pitchFamily="2" charset="0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GovtBondRates!$A$2:$A$7</c:f>
              <c:strCache>
                <c:ptCount val="6"/>
                <c:pt idx="0">
                  <c:v>UK</c:v>
                </c:pt>
                <c:pt idx="1">
                  <c:v>Germany</c:v>
                </c:pt>
                <c:pt idx="2">
                  <c:v>Japan</c:v>
                </c:pt>
                <c:pt idx="3">
                  <c:v>Australia</c:v>
                </c:pt>
                <c:pt idx="4">
                  <c:v>Canada</c:v>
                </c:pt>
                <c:pt idx="5">
                  <c:v>United States</c:v>
                </c:pt>
              </c:strCache>
            </c:strRef>
          </c:cat>
          <c:val>
            <c:numRef>
              <c:f>GovtBondRates!$B$2:$B$7</c:f>
              <c:numCache>
                <c:formatCode>0.00%</c:formatCode>
                <c:ptCount val="6"/>
                <c:pt idx="0">
                  <c:v>9.7000000000000003E-3</c:v>
                </c:pt>
                <c:pt idx="1">
                  <c:v>-1.8E-3</c:v>
                </c:pt>
                <c:pt idx="2">
                  <c:v>6.9999999999999999E-4</c:v>
                </c:pt>
                <c:pt idx="3">
                  <c:v>1.6799999999999999E-2</c:v>
                </c:pt>
                <c:pt idx="4">
                  <c:v>1.43E-2</c:v>
                </c:pt>
                <c:pt idx="5">
                  <c:v>1.4999999999999999E-2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B0-5645-88C1-833945A008CD}"/>
            </c:ext>
          </c:extLst>
        </c:ser>
        <c:ser>
          <c:idx val="1"/>
          <c:order val="1"/>
          <c:tx>
            <c:strRef>
              <c:f>GovtBondRates!$C$1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GovtBondRates!$A$2:$A$7</c:f>
              <c:strCache>
                <c:ptCount val="6"/>
                <c:pt idx="0">
                  <c:v>UK</c:v>
                </c:pt>
                <c:pt idx="1">
                  <c:v>Germany</c:v>
                </c:pt>
                <c:pt idx="2">
                  <c:v>Japan</c:v>
                </c:pt>
                <c:pt idx="3">
                  <c:v>Australia</c:v>
                </c:pt>
                <c:pt idx="4">
                  <c:v>Canada</c:v>
                </c:pt>
                <c:pt idx="5">
                  <c:v>United States</c:v>
                </c:pt>
              </c:strCache>
            </c:strRef>
          </c:cat>
          <c:val>
            <c:numRef>
              <c:f>GovtBondRates!$C$2:$C$7</c:f>
              <c:numCache>
                <c:formatCode>0.00%</c:formatCode>
                <c:ptCount val="6"/>
                <c:pt idx="0">
                  <c:v>3.6700000000000003E-2</c:v>
                </c:pt>
                <c:pt idx="1">
                  <c:v>2.5600000000000001E-2</c:v>
                </c:pt>
                <c:pt idx="2">
                  <c:v>4.1999999999999997E-3</c:v>
                </c:pt>
                <c:pt idx="3">
                  <c:v>4.0399999999999998E-2</c:v>
                </c:pt>
                <c:pt idx="4">
                  <c:v>3.2899999999999999E-2</c:v>
                </c:pt>
                <c:pt idx="5">
                  <c:v>3.8300000000000001E-2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B0-5645-88C1-833945A008CD}"/>
            </c:ext>
          </c:extLst>
        </c:ser>
        <c:ser>
          <c:idx val="2"/>
          <c:order val="2"/>
          <c:tx>
            <c:strRef>
              <c:f>GovtBondRates!$D$1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GovtBondRates!$A$2:$A$7</c:f>
              <c:strCache>
                <c:ptCount val="6"/>
                <c:pt idx="0">
                  <c:v>UK</c:v>
                </c:pt>
                <c:pt idx="1">
                  <c:v>Germany</c:v>
                </c:pt>
                <c:pt idx="2">
                  <c:v>Japan</c:v>
                </c:pt>
                <c:pt idx="3">
                  <c:v>Australia</c:v>
                </c:pt>
                <c:pt idx="4">
                  <c:v>Canada</c:v>
                </c:pt>
                <c:pt idx="5">
                  <c:v>United States</c:v>
                </c:pt>
              </c:strCache>
            </c:strRef>
          </c:cat>
          <c:val>
            <c:numRef>
              <c:f>GovtBondRates!$D$2:$D$7</c:f>
              <c:numCache>
                <c:formatCode>0.00%</c:formatCode>
                <c:ptCount val="6"/>
                <c:pt idx="0">
                  <c:v>3.7999999999999999E-2</c:v>
                </c:pt>
                <c:pt idx="1">
                  <c:v>2.0299999999999999E-2</c:v>
                </c:pt>
                <c:pt idx="2">
                  <c:v>6.1999999999999998E-3</c:v>
                </c:pt>
                <c:pt idx="3">
                  <c:v>4.1300000000000003E-2</c:v>
                </c:pt>
                <c:pt idx="4">
                  <c:v>3.1099999999999999E-2</c:v>
                </c:pt>
                <c:pt idx="5">
                  <c:v>3.8800000000000001E-2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2B0-5645-88C1-833945A008CD}"/>
            </c:ext>
          </c:extLst>
        </c:ser>
        <c:ser>
          <c:idx val="3"/>
          <c:order val="3"/>
          <c:tx>
            <c:strRef>
              <c:f>GovtBondRates!$E$1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GovtBondRates!$A$2:$A$7</c:f>
              <c:strCache>
                <c:ptCount val="6"/>
                <c:pt idx="0">
                  <c:v>UK</c:v>
                </c:pt>
                <c:pt idx="1">
                  <c:v>Germany</c:v>
                </c:pt>
                <c:pt idx="2">
                  <c:v>Japan</c:v>
                </c:pt>
                <c:pt idx="3">
                  <c:v>Australia</c:v>
                </c:pt>
                <c:pt idx="4">
                  <c:v>Canada</c:v>
                </c:pt>
                <c:pt idx="5">
                  <c:v>United States</c:v>
                </c:pt>
              </c:strCache>
            </c:strRef>
          </c:cat>
          <c:val>
            <c:numRef>
              <c:f>GovtBondRates!$E$2:$E$7</c:f>
              <c:numCache>
                <c:formatCode>0.00%</c:formatCode>
                <c:ptCount val="6"/>
                <c:pt idx="0">
                  <c:v>4.5999999999999999E-2</c:v>
                </c:pt>
                <c:pt idx="1">
                  <c:v>2.4199999999999999E-2</c:v>
                </c:pt>
                <c:pt idx="2">
                  <c:v>1.09E-2</c:v>
                </c:pt>
                <c:pt idx="3">
                  <c:v>4.3900000000000002E-2</c:v>
                </c:pt>
                <c:pt idx="4">
                  <c:v>3.2300000000000002E-2</c:v>
                </c:pt>
                <c:pt idx="5">
                  <c:v>4.5999999999999999E-2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2B0-5645-88C1-833945A008CD}"/>
            </c:ext>
          </c:extLst>
        </c:ser>
        <c:ser>
          <c:idx val="4"/>
          <c:order val="4"/>
          <c:tx>
            <c:strRef>
              <c:f>GovtBondRates!$F$1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GovtBondRates!$A$2:$A$7</c:f>
              <c:strCache>
                <c:ptCount val="6"/>
                <c:pt idx="0">
                  <c:v>UK</c:v>
                </c:pt>
                <c:pt idx="1">
                  <c:v>Germany</c:v>
                </c:pt>
                <c:pt idx="2">
                  <c:v>Japan</c:v>
                </c:pt>
                <c:pt idx="3">
                  <c:v>Australia</c:v>
                </c:pt>
                <c:pt idx="4">
                  <c:v>Canada</c:v>
                </c:pt>
                <c:pt idx="5">
                  <c:v>United States</c:v>
                </c:pt>
              </c:strCache>
            </c:strRef>
          </c:cat>
          <c:val>
            <c:numRef>
              <c:f>GovtBondRates!$F$2:$F$7</c:f>
              <c:numCache>
                <c:formatCode>0.00%</c:formatCode>
                <c:ptCount val="6"/>
                <c:pt idx="0">
                  <c:v>4.5400000000000003E-2</c:v>
                </c:pt>
                <c:pt idx="1">
                  <c:v>2.9000000000000001E-2</c:v>
                </c:pt>
                <c:pt idx="2">
                  <c:v>2.07E-2</c:v>
                </c:pt>
                <c:pt idx="3">
                  <c:v>4.8099999999999997E-2</c:v>
                </c:pt>
                <c:pt idx="4">
                  <c:v>3.4700000000000002E-2</c:v>
                </c:pt>
                <c:pt idx="5">
                  <c:v>4.2000000000000003E-2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2B0-5645-88C1-833945A008CD}"/>
            </c:ext>
          </c:extLst>
        </c:ser>
        <c:ser>
          <c:idx val="5"/>
          <c:order val="5"/>
          <c:tx>
            <c:strRef>
              <c:f>GovtBondRates!$G$1</c:f>
              <c:strCache>
                <c:ptCount val="1"/>
                <c:pt idx="0">
                  <c:v>9/1/26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Helvetica" pitchFamily="2" charset="0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GovtBondRates!$A$2:$A$7</c:f>
              <c:strCache>
                <c:ptCount val="6"/>
                <c:pt idx="0">
                  <c:v>UK</c:v>
                </c:pt>
                <c:pt idx="1">
                  <c:v>Germany</c:v>
                </c:pt>
                <c:pt idx="2">
                  <c:v>Japan</c:v>
                </c:pt>
                <c:pt idx="3">
                  <c:v>Australia</c:v>
                </c:pt>
                <c:pt idx="4">
                  <c:v>Canada</c:v>
                </c:pt>
                <c:pt idx="5">
                  <c:v>United States</c:v>
                </c:pt>
              </c:strCache>
            </c:strRef>
          </c:cat>
          <c:val>
            <c:numRef>
              <c:f>GovtBondRates!$G$2:$G$7</c:f>
              <c:numCache>
                <c:formatCode>0.00%</c:formatCode>
                <c:ptCount val="6"/>
                <c:pt idx="0">
                  <c:v>5.1299999999999998E-2</c:v>
                </c:pt>
                <c:pt idx="1">
                  <c:v>3.3399999999999999E-2</c:v>
                </c:pt>
                <c:pt idx="2">
                  <c:v>2.9100000000000001E-2</c:v>
                </c:pt>
                <c:pt idx="3">
                  <c:v>5.1900000000000002E-2</c:v>
                </c:pt>
                <c:pt idx="4">
                  <c:v>3.78E-2</c:v>
                </c:pt>
                <c:pt idx="5">
                  <c:v>4.7899999999999998E-2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2B0-5645-88C1-833945A008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54011712"/>
        <c:axId val="1954008128"/>
      </c:barChart>
      <c:catAx>
        <c:axId val="1954011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Helvetica" pitchFamily="2" charset="0"/>
                <a:ea typeface="+mn-ea"/>
                <a:cs typeface="+mn-cs"/>
              </a:defRPr>
            </a:pPr>
            <a:endParaRPr lang="en-US"/>
          </a:p>
        </c:txPr>
        <c:crossAx val="1954008128"/>
        <c:crosses val="autoZero"/>
        <c:auto val="1"/>
        <c:lblAlgn val="ctr"/>
        <c:lblOffset val="100"/>
        <c:noMultiLvlLbl val="0"/>
      </c:catAx>
      <c:valAx>
        <c:axId val="1954008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1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Helvetica" pitchFamily="2" charset="0"/>
                    <a:ea typeface="+mn-ea"/>
                    <a:cs typeface="+mn-cs"/>
                  </a:defRPr>
                </a:pPr>
                <a:r>
                  <a:rPr lang="en-US" i="1"/>
                  <a:t>10-year Govt Bond Rate in local currency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1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Helvetica" pitchFamily="2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Helvetica" pitchFamily="2" charset="0"/>
                <a:ea typeface="+mn-ea"/>
                <a:cs typeface="+mn-cs"/>
              </a:defRPr>
            </a:pPr>
            <a:endParaRPr lang="en-US"/>
          </a:p>
        </c:txPr>
        <c:crossAx val="195401171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Helvetica" pitchFamily="2" charset="0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latin typeface="Helvetica" pitchFamily="2" charset="0"/>
        </a:defRPr>
      </a:pPr>
      <a:endParaRPr lang="en-US"/>
    </a:p>
  </c:txPr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1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Helvetica" pitchFamily="2" charset="0"/>
                <a:ea typeface="+mn-ea"/>
                <a:cs typeface="+mn-cs"/>
              </a:defRPr>
            </a:pPr>
            <a:r>
              <a:rPr lang="en-US" i="1"/>
              <a:t>Government Bond Rates:</a:t>
            </a:r>
            <a:r>
              <a:rPr lang="en-US" i="1" baseline="0"/>
              <a:t> "Emerging" Market Governments</a:t>
            </a:r>
            <a:endParaRPr lang="en-US" i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1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Helvetica" pitchFamily="2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GovtBondRates!$B$8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Helvetica" pitchFamily="2" charset="0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GovtBondRates!$A$9:$A$12</c:f>
              <c:strCache>
                <c:ptCount val="4"/>
                <c:pt idx="0">
                  <c:v>China</c:v>
                </c:pt>
                <c:pt idx="1">
                  <c:v>India</c:v>
                </c:pt>
                <c:pt idx="2">
                  <c:v>Brazil</c:v>
                </c:pt>
                <c:pt idx="3">
                  <c:v>South Africa</c:v>
                </c:pt>
              </c:strCache>
            </c:strRef>
          </c:cat>
          <c:val>
            <c:numRef>
              <c:f>GovtBondRates!$B$9:$B$12</c:f>
              <c:numCache>
                <c:formatCode>0.00%</c:formatCode>
                <c:ptCount val="4"/>
                <c:pt idx="0">
                  <c:v>2.7799999999999998E-2</c:v>
                </c:pt>
                <c:pt idx="1">
                  <c:v>6.9699999999999998E-2</c:v>
                </c:pt>
                <c:pt idx="2">
                  <c:v>0.1031</c:v>
                </c:pt>
                <c:pt idx="3">
                  <c:v>9.35E-2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3A-FE41-BCEB-4B662F87FAC1}"/>
            </c:ext>
          </c:extLst>
        </c:ser>
        <c:ser>
          <c:idx val="1"/>
          <c:order val="1"/>
          <c:tx>
            <c:strRef>
              <c:f>GovtBondRates!$C$8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GovtBondRates!$A$9:$A$12</c:f>
              <c:strCache>
                <c:ptCount val="4"/>
                <c:pt idx="0">
                  <c:v>China</c:v>
                </c:pt>
                <c:pt idx="1">
                  <c:v>India</c:v>
                </c:pt>
                <c:pt idx="2">
                  <c:v>Brazil</c:v>
                </c:pt>
                <c:pt idx="3">
                  <c:v>South Africa</c:v>
                </c:pt>
              </c:strCache>
            </c:strRef>
          </c:cat>
          <c:val>
            <c:numRef>
              <c:f>GovtBondRates!$C$9:$C$12</c:f>
              <c:numCache>
                <c:formatCode>0.00%</c:formatCode>
                <c:ptCount val="4"/>
                <c:pt idx="0">
                  <c:v>2.8799999999999999E-2</c:v>
                </c:pt>
                <c:pt idx="1">
                  <c:v>7.3300000000000004E-2</c:v>
                </c:pt>
                <c:pt idx="2">
                  <c:v>0.12759999999999999</c:v>
                </c:pt>
                <c:pt idx="3">
                  <c:v>0.1019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3A-FE41-BCEB-4B662F87FAC1}"/>
            </c:ext>
          </c:extLst>
        </c:ser>
        <c:ser>
          <c:idx val="2"/>
          <c:order val="2"/>
          <c:tx>
            <c:strRef>
              <c:f>GovtBondRates!$D$8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GovtBondRates!$A$9:$A$12</c:f>
              <c:strCache>
                <c:ptCount val="4"/>
                <c:pt idx="0">
                  <c:v>China</c:v>
                </c:pt>
                <c:pt idx="1">
                  <c:v>India</c:v>
                </c:pt>
                <c:pt idx="2">
                  <c:v>Brazil</c:v>
                </c:pt>
                <c:pt idx="3">
                  <c:v>South Africa</c:v>
                </c:pt>
              </c:strCache>
            </c:strRef>
          </c:cat>
          <c:val>
            <c:numRef>
              <c:f>GovtBondRates!$D$9:$D$12</c:f>
              <c:numCache>
                <c:formatCode>0.00%</c:formatCode>
                <c:ptCount val="4"/>
                <c:pt idx="0">
                  <c:v>2.58E-2</c:v>
                </c:pt>
                <c:pt idx="1">
                  <c:v>7.1800000000000003E-2</c:v>
                </c:pt>
                <c:pt idx="2">
                  <c:v>0.10349999999999999</c:v>
                </c:pt>
                <c:pt idx="3">
                  <c:v>9.7699999999999995E-2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3A-FE41-BCEB-4B662F87FAC1}"/>
            </c:ext>
          </c:extLst>
        </c:ser>
        <c:ser>
          <c:idx val="3"/>
          <c:order val="3"/>
          <c:tx>
            <c:strRef>
              <c:f>GovtBondRates!$E$8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GovtBondRates!$A$9:$A$12</c:f>
              <c:strCache>
                <c:ptCount val="4"/>
                <c:pt idx="0">
                  <c:v>China</c:v>
                </c:pt>
                <c:pt idx="1">
                  <c:v>India</c:v>
                </c:pt>
                <c:pt idx="2">
                  <c:v>Brazil</c:v>
                </c:pt>
                <c:pt idx="3">
                  <c:v>South Africa</c:v>
                </c:pt>
              </c:strCache>
            </c:strRef>
          </c:cat>
          <c:val>
            <c:numRef>
              <c:f>GovtBondRates!$E$9:$E$12</c:f>
              <c:numCache>
                <c:formatCode>0.00%</c:formatCode>
                <c:ptCount val="4"/>
                <c:pt idx="0">
                  <c:v>1.61E-2</c:v>
                </c:pt>
                <c:pt idx="1">
                  <c:v>6.8199999999999997E-2</c:v>
                </c:pt>
                <c:pt idx="2">
                  <c:v>0.14899999999999999</c:v>
                </c:pt>
                <c:pt idx="3">
                  <c:v>9.0200000000000002E-2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23A-FE41-BCEB-4B662F87FAC1}"/>
            </c:ext>
          </c:extLst>
        </c:ser>
        <c:ser>
          <c:idx val="4"/>
          <c:order val="4"/>
          <c:tx>
            <c:strRef>
              <c:f>GovtBondRates!$F$8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GovtBondRates!$A$9:$A$12</c:f>
              <c:strCache>
                <c:ptCount val="4"/>
                <c:pt idx="0">
                  <c:v>China</c:v>
                </c:pt>
                <c:pt idx="1">
                  <c:v>India</c:v>
                </c:pt>
                <c:pt idx="2">
                  <c:v>Brazil</c:v>
                </c:pt>
                <c:pt idx="3">
                  <c:v>South Africa</c:v>
                </c:pt>
              </c:strCache>
            </c:strRef>
          </c:cat>
          <c:val>
            <c:numRef>
              <c:f>GovtBondRates!$F$9:$F$12</c:f>
              <c:numCache>
                <c:formatCode>0.00%</c:formatCode>
                <c:ptCount val="4"/>
                <c:pt idx="0">
                  <c:v>1.8800000000000001E-2</c:v>
                </c:pt>
                <c:pt idx="1">
                  <c:v>6.6100000000000006E-2</c:v>
                </c:pt>
                <c:pt idx="2">
                  <c:v>0.1386</c:v>
                </c:pt>
                <c:pt idx="3">
                  <c:v>8.2400000000000001E-2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23A-FE41-BCEB-4B662F87FAC1}"/>
            </c:ext>
          </c:extLst>
        </c:ser>
        <c:ser>
          <c:idx val="5"/>
          <c:order val="5"/>
          <c:tx>
            <c:strRef>
              <c:f>GovtBondRates!$G$8</c:f>
              <c:strCache>
                <c:ptCount val="1"/>
                <c:pt idx="0">
                  <c:v>9/1/26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Helvetica" pitchFamily="2" charset="0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GovtBondRates!$A$9:$A$12</c:f>
              <c:strCache>
                <c:ptCount val="4"/>
                <c:pt idx="0">
                  <c:v>China</c:v>
                </c:pt>
                <c:pt idx="1">
                  <c:v>India</c:v>
                </c:pt>
                <c:pt idx="2">
                  <c:v>Brazil</c:v>
                </c:pt>
                <c:pt idx="3">
                  <c:v>South Africa</c:v>
                </c:pt>
              </c:strCache>
            </c:strRef>
          </c:cat>
          <c:val>
            <c:numRef>
              <c:f>GovtBondRates!$G$9:$G$12</c:f>
              <c:numCache>
                <c:formatCode>0.00%</c:formatCode>
                <c:ptCount val="4"/>
                <c:pt idx="0">
                  <c:v>1.6799999999999999E-2</c:v>
                </c:pt>
                <c:pt idx="1">
                  <c:v>6.9699999999999998E-2</c:v>
                </c:pt>
                <c:pt idx="2">
                  <c:v>0.14419999999999999</c:v>
                </c:pt>
                <c:pt idx="3">
                  <c:v>8.6999999999999994E-2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23A-FE41-BCEB-4B662F87FA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43277504"/>
        <c:axId val="1943281984"/>
      </c:barChart>
      <c:catAx>
        <c:axId val="1943277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Helvetica" pitchFamily="2" charset="0"/>
                <a:ea typeface="+mn-ea"/>
                <a:cs typeface="+mn-cs"/>
              </a:defRPr>
            </a:pPr>
            <a:endParaRPr lang="en-US"/>
          </a:p>
        </c:txPr>
        <c:crossAx val="1943281984"/>
        <c:crosses val="autoZero"/>
        <c:auto val="1"/>
        <c:lblAlgn val="ctr"/>
        <c:lblOffset val="100"/>
        <c:noMultiLvlLbl val="0"/>
      </c:catAx>
      <c:valAx>
        <c:axId val="1943281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1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Helvetica" pitchFamily="2" charset="0"/>
                    <a:ea typeface="+mn-ea"/>
                    <a:cs typeface="+mn-cs"/>
                  </a:defRPr>
                </a:pPr>
                <a:r>
                  <a:rPr lang="en-US" i="1"/>
                  <a:t>10-year Govt Bond Rate in local currency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1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Helvetica" pitchFamily="2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Helvetica" pitchFamily="2" charset="0"/>
                <a:ea typeface="+mn-ea"/>
                <a:cs typeface="+mn-cs"/>
              </a:defRPr>
            </a:pPr>
            <a:endParaRPr lang="en-US"/>
          </a:p>
        </c:txPr>
        <c:crossAx val="194327750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Helvetica" pitchFamily="2" charset="0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Helvetica" pitchFamily="2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latin typeface="Helvetica" pitchFamily="2" charset="0"/>
        </a:defRPr>
      </a:pPr>
      <a:endParaRPr lang="en-US"/>
    </a:p>
  </c:txPr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1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Helvetica" pitchFamily="2" charset="0"/>
                <a:ea typeface="+mn-ea"/>
                <a:cs typeface="+mn-cs"/>
              </a:defRPr>
            </a:pPr>
            <a:r>
              <a:rPr lang="en-US" sz="1600" i="1">
                <a:latin typeface="Helvetica" pitchFamily="2" charset="0"/>
              </a:rPr>
              <a:t>The Fed Effect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1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Helvetica" pitchFamily="2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5"/>
          <c:order val="1"/>
          <c:tx>
            <c:strRef>
              <c:f>Sheet1!$F$1</c:f>
              <c:strCache>
                <c:ptCount val="1"/>
                <c:pt idx="0">
                  <c:v>The Fed Effect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Sheet1!$A$2:$A$72</c:f>
              <c:numCache>
                <c:formatCode>0</c:formatCode>
                <c:ptCount val="71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  <c:pt idx="61">
                  <c:v>2015</c:v>
                </c:pt>
                <c:pt idx="62">
                  <c:v>2016</c:v>
                </c:pt>
                <c:pt idx="63">
                  <c:v>2017</c:v>
                </c:pt>
                <c:pt idx="64">
                  <c:v>2018</c:v>
                </c:pt>
                <c:pt idx="65">
                  <c:v>2019</c:v>
                </c:pt>
                <c:pt idx="66">
                  <c:v>2020</c:v>
                </c:pt>
                <c:pt idx="67">
                  <c:v>2021</c:v>
                </c:pt>
                <c:pt idx="68">
                  <c:v>2022</c:v>
                </c:pt>
                <c:pt idx="69">
                  <c:v>2023</c:v>
                </c:pt>
                <c:pt idx="70">
                  <c:v>2024</c:v>
                </c:pt>
              </c:numCache>
            </c:numRef>
          </c:cat>
          <c:val>
            <c:numRef>
              <c:f>Sheet1!$F$2:$F$72</c:f>
              <c:numCache>
                <c:formatCode>0.00%</c:formatCode>
                <c:ptCount val="71"/>
                <c:pt idx="0">
                  <c:v>3.4821600000000001E-2</c:v>
                </c:pt>
                <c:pt idx="1">
                  <c:v>-4.5135499999999995E-2</c:v>
                </c:pt>
                <c:pt idx="2">
                  <c:v>-1.3384300000000002E-2</c:v>
                </c:pt>
                <c:pt idx="3">
                  <c:v>-1.9301699999999998E-2</c:v>
                </c:pt>
                <c:pt idx="4">
                  <c:v>2.8037700000000002E-2</c:v>
                </c:pt>
                <c:pt idx="5">
                  <c:v>-3.7288100000000005E-2</c:v>
                </c:pt>
                <c:pt idx="6">
                  <c:v>-1.2008000000000019E-3</c:v>
                </c:pt>
                <c:pt idx="7">
                  <c:v>7.8907999999999964E-3</c:v>
                </c:pt>
                <c:pt idx="8">
                  <c:v>-3.4729199999999995E-2</c:v>
                </c:pt>
                <c:pt idx="9">
                  <c:v>-1.9158199999999993E-2</c:v>
                </c:pt>
                <c:pt idx="10">
                  <c:v>-2.8181900000000003E-2</c:v>
                </c:pt>
                <c:pt idx="11">
                  <c:v>-3.7999999999999999E-2</c:v>
                </c:pt>
                <c:pt idx="12">
                  <c:v>-5.1195000000000004E-2</c:v>
                </c:pt>
                <c:pt idx="13">
                  <c:v>-2.8067999999999912E-3</c:v>
                </c:pt>
                <c:pt idx="14">
                  <c:v>-3.57588E-2</c:v>
                </c:pt>
                <c:pt idx="15">
                  <c:v>-1.3488800000000009E-2</c:v>
                </c:pt>
                <c:pt idx="16">
                  <c:v>6.1970999999999971E-3</c:v>
                </c:pt>
                <c:pt idx="17">
                  <c:v>-6.3633000000000092E-3</c:v>
                </c:pt>
                <c:pt idx="18">
                  <c:v>-2.2463299999999992E-2</c:v>
                </c:pt>
                <c:pt idx="19">
                  <c:v>-7.8011799999999978E-2</c:v>
                </c:pt>
                <c:pt idx="20">
                  <c:v>-4.1650299999999987E-2</c:v>
                </c:pt>
                <c:pt idx="21">
                  <c:v>1.0709100000000013E-2</c:v>
                </c:pt>
                <c:pt idx="22">
                  <c:v>-3.5659700000000003E-2</c:v>
                </c:pt>
                <c:pt idx="23">
                  <c:v>-3.5880800000000004E-2</c:v>
                </c:pt>
                <c:pt idx="24">
                  <c:v>-5.5787600000000007E-2</c:v>
                </c:pt>
                <c:pt idx="25">
                  <c:v>-6.0647899999999991E-2</c:v>
                </c:pt>
                <c:pt idx="26">
                  <c:v>6.8628999999999912E-3</c:v>
                </c:pt>
                <c:pt idx="27">
                  <c:v>2.2079600000000005E-2</c:v>
                </c:pt>
                <c:pt idx="28">
                  <c:v>8.6142799999999992E-2</c:v>
                </c:pt>
                <c:pt idx="29">
                  <c:v>3.4429000000000001E-2</c:v>
                </c:pt>
                <c:pt idx="30">
                  <c:v>1.5661000000000147E-3</c:v>
                </c:pt>
                <c:pt idx="31">
                  <c:v>1.2685299999999997E-2</c:v>
                </c:pt>
                <c:pt idx="32">
                  <c:v>2.422789999999999E-2</c:v>
                </c:pt>
                <c:pt idx="33">
                  <c:v>1.1578699999999983E-2</c:v>
                </c:pt>
                <c:pt idx="34">
                  <c:v>4.9823999999999979E-3</c:v>
                </c:pt>
                <c:pt idx="35">
                  <c:v>-4.9960000000000004E-3</c:v>
                </c:pt>
                <c:pt idx="36">
                  <c:v>-7.4950000000000017E-4</c:v>
                </c:pt>
                <c:pt idx="37">
                  <c:v>4.2093700000000005E-2</c:v>
                </c:pt>
                <c:pt idx="38">
                  <c:v>2.0329000000000041E-3</c:v>
                </c:pt>
                <c:pt idx="39">
                  <c:v>2.5903999999999996E-3</c:v>
                </c:pt>
                <c:pt idx="40">
                  <c:v>1.2125999999999998E-2</c:v>
                </c:pt>
                <c:pt idx="41">
                  <c:v>4.7834999999999961E-3</c:v>
                </c:pt>
                <c:pt idx="42">
                  <c:v>-8.788199999999996E-3</c:v>
                </c:pt>
                <c:pt idx="43">
                  <c:v>-3.8704999999999989E-3</c:v>
                </c:pt>
                <c:pt idx="44">
                  <c:v>-1.4569199999999997E-2</c:v>
                </c:pt>
                <c:pt idx="45">
                  <c:v>-1.0964000000000002E-2</c:v>
                </c:pt>
                <c:pt idx="46">
                  <c:v>-2.29602E-2</c:v>
                </c:pt>
                <c:pt idx="47">
                  <c:v>2.4863299999999998E-2</c:v>
                </c:pt>
                <c:pt idx="48">
                  <c:v>-2.5026999999999966E-3</c:v>
                </c:pt>
                <c:pt idx="49">
                  <c:v>-5.6520000000000042E-3</c:v>
                </c:pt>
                <c:pt idx="50">
                  <c:v>-2.9123199999999995E-2</c:v>
                </c:pt>
                <c:pt idx="51">
                  <c:v>-2.1685500000000003E-2</c:v>
                </c:pt>
                <c:pt idx="52">
                  <c:v>-6.6398000000000013E-3</c:v>
                </c:pt>
                <c:pt idx="53">
                  <c:v>-1.8088100000000003E-2</c:v>
                </c:pt>
                <c:pt idx="54">
                  <c:v>2.74223E-2</c:v>
                </c:pt>
                <c:pt idx="55">
                  <c:v>3.5758800000000007E-2</c:v>
                </c:pt>
                <c:pt idx="56">
                  <c:v>-6.4779000000000017E-3</c:v>
                </c:pt>
                <c:pt idx="57">
                  <c:v>-2.6820699999999999E-2</c:v>
                </c:pt>
                <c:pt idx="58">
                  <c:v>-2.3394999999999999E-2</c:v>
                </c:pt>
                <c:pt idx="59">
                  <c:v>-8.1283999999999974E-3</c:v>
                </c:pt>
                <c:pt idx="60">
                  <c:v>-8.4311999999999998E-3</c:v>
                </c:pt>
                <c:pt idx="61">
                  <c:v>-4.687199999999999E-3</c:v>
                </c:pt>
                <c:pt idx="62">
                  <c:v>-1.2007999999999998E-2</c:v>
                </c:pt>
                <c:pt idx="63">
                  <c:v>-2.01993E-2</c:v>
                </c:pt>
                <c:pt idx="64">
                  <c:v>-2.3223799999999999E-2</c:v>
                </c:pt>
                <c:pt idx="65">
                  <c:v>-2.5539900000000001E-2</c:v>
                </c:pt>
                <c:pt idx="66">
                  <c:v>3.1079600000000002E-2</c:v>
                </c:pt>
                <c:pt idx="67">
                  <c:v>-0.1063446</c:v>
                </c:pt>
                <c:pt idx="68">
                  <c:v>-4.5049400000000003E-2</c:v>
                </c:pt>
                <c:pt idx="69">
                  <c:v>-2.4021199999999993E-2</c:v>
                </c:pt>
                <c:pt idx="70">
                  <c:v>-1.0280599999999994E-2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024-8B44-8F1D-9163EA6BC0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6007727"/>
        <c:axId val="1087668495"/>
      </c:barChart>
      <c:lineChart>
        <c:grouping val="standard"/>
        <c:varyColors val="0"/>
        <c:ser>
          <c:idx val="1"/>
          <c:order val="0"/>
          <c:tx>
            <c:strRef>
              <c:f>Sheet1!$B$1</c:f>
              <c:strCache>
                <c:ptCount val="1"/>
                <c:pt idx="0">
                  <c:v>Ten-year T.Bond rate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numRef>
              <c:f>Sheet1!$A$2:$A$72</c:f>
              <c:numCache>
                <c:formatCode>0</c:formatCode>
                <c:ptCount val="71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  <c:pt idx="61">
                  <c:v>2015</c:v>
                </c:pt>
                <c:pt idx="62">
                  <c:v>2016</c:v>
                </c:pt>
                <c:pt idx="63">
                  <c:v>2017</c:v>
                </c:pt>
                <c:pt idx="64">
                  <c:v>2018</c:v>
                </c:pt>
                <c:pt idx="65">
                  <c:v>2019</c:v>
                </c:pt>
                <c:pt idx="66">
                  <c:v>2020</c:v>
                </c:pt>
                <c:pt idx="67">
                  <c:v>2021</c:v>
                </c:pt>
                <c:pt idx="68">
                  <c:v>2022</c:v>
                </c:pt>
                <c:pt idx="69">
                  <c:v>2023</c:v>
                </c:pt>
                <c:pt idx="70">
                  <c:v>2024</c:v>
                </c:pt>
              </c:numCache>
            </c:numRef>
          </c:cat>
          <c:val>
            <c:numRef>
              <c:f>Sheet1!$B$2:$B$72</c:f>
              <c:numCache>
                <c:formatCode>0.00%</c:formatCode>
                <c:ptCount val="71"/>
                <c:pt idx="0">
                  <c:v>2.5100000000000001E-2</c:v>
                </c:pt>
                <c:pt idx="1">
                  <c:v>2.9600000000000001E-2</c:v>
                </c:pt>
                <c:pt idx="2">
                  <c:v>3.5900000000000001E-2</c:v>
                </c:pt>
                <c:pt idx="3">
                  <c:v>3.2099999999999997E-2</c:v>
                </c:pt>
                <c:pt idx="4">
                  <c:v>3.8600000000000002E-2</c:v>
                </c:pt>
                <c:pt idx="5">
                  <c:v>4.6899999999999997E-2</c:v>
                </c:pt>
                <c:pt idx="6">
                  <c:v>3.8399999999999997E-2</c:v>
                </c:pt>
                <c:pt idx="7">
                  <c:v>4.0599999999999997E-2</c:v>
                </c:pt>
                <c:pt idx="8">
                  <c:v>3.8600000000000002E-2</c:v>
                </c:pt>
                <c:pt idx="9">
                  <c:v>4.1300000000000003E-2</c:v>
                </c:pt>
                <c:pt idx="10">
                  <c:v>4.1799999999999997E-2</c:v>
                </c:pt>
                <c:pt idx="11">
                  <c:v>4.6199999999999998E-2</c:v>
                </c:pt>
                <c:pt idx="12">
                  <c:v>4.8399999999999999E-2</c:v>
                </c:pt>
                <c:pt idx="13">
                  <c:v>5.7000000000000002E-2</c:v>
                </c:pt>
                <c:pt idx="14">
                  <c:v>6.0299999999999999E-2</c:v>
                </c:pt>
                <c:pt idx="15">
                  <c:v>7.6499999999999999E-2</c:v>
                </c:pt>
                <c:pt idx="16">
                  <c:v>6.3899999999999998E-2</c:v>
                </c:pt>
                <c:pt idx="17">
                  <c:v>5.9299999999999999E-2</c:v>
                </c:pt>
                <c:pt idx="18">
                  <c:v>6.3600000000000004E-2</c:v>
                </c:pt>
                <c:pt idx="19">
                  <c:v>6.7400000000000002E-2</c:v>
                </c:pt>
                <c:pt idx="20">
                  <c:v>7.4300000000000005E-2</c:v>
                </c:pt>
                <c:pt idx="21">
                  <c:v>0.08</c:v>
                </c:pt>
                <c:pt idx="22">
                  <c:v>6.8699999999999997E-2</c:v>
                </c:pt>
                <c:pt idx="23">
                  <c:v>7.6899999999999996E-2</c:v>
                </c:pt>
                <c:pt idx="24">
                  <c:v>9.01E-2</c:v>
                </c:pt>
                <c:pt idx="25">
                  <c:v>0.10390000000000001</c:v>
                </c:pt>
                <c:pt idx="26">
                  <c:v>0.12839999999999999</c:v>
                </c:pt>
                <c:pt idx="27">
                  <c:v>0.13719999999999999</c:v>
                </c:pt>
                <c:pt idx="28">
                  <c:v>0.10539999999999999</c:v>
                </c:pt>
                <c:pt idx="29">
                  <c:v>0.1183</c:v>
                </c:pt>
                <c:pt idx="30">
                  <c:v>0.115</c:v>
                </c:pt>
                <c:pt idx="31">
                  <c:v>9.2600000000000002E-2</c:v>
                </c:pt>
                <c:pt idx="32">
                  <c:v>7.1099999999999997E-2</c:v>
                </c:pt>
                <c:pt idx="33">
                  <c:v>8.9899999999999994E-2</c:v>
                </c:pt>
                <c:pt idx="34">
                  <c:v>9.11E-2</c:v>
                </c:pt>
                <c:pt idx="35">
                  <c:v>7.8399999999999997E-2</c:v>
                </c:pt>
                <c:pt idx="36">
                  <c:v>8.0799999999999997E-2</c:v>
                </c:pt>
                <c:pt idx="37">
                  <c:v>7.0900000000000005E-2</c:v>
                </c:pt>
                <c:pt idx="38">
                  <c:v>6.7699999999999996E-2</c:v>
                </c:pt>
                <c:pt idx="39">
                  <c:v>5.7700000000000001E-2</c:v>
                </c:pt>
                <c:pt idx="40">
                  <c:v>7.8100000000000003E-2</c:v>
                </c:pt>
                <c:pt idx="41">
                  <c:v>5.7099999999999998E-2</c:v>
                </c:pt>
                <c:pt idx="42">
                  <c:v>6.3E-2</c:v>
                </c:pt>
                <c:pt idx="43">
                  <c:v>5.8099999999999999E-2</c:v>
                </c:pt>
                <c:pt idx="44">
                  <c:v>4.65E-2</c:v>
                </c:pt>
                <c:pt idx="45">
                  <c:v>6.2799999999999995E-2</c:v>
                </c:pt>
                <c:pt idx="46">
                  <c:v>5.2400000000000002E-2</c:v>
                </c:pt>
                <c:pt idx="47">
                  <c:v>5.0900000000000001E-2</c:v>
                </c:pt>
                <c:pt idx="48">
                  <c:v>4.0300000000000002E-2</c:v>
                </c:pt>
                <c:pt idx="49">
                  <c:v>4.2700000000000002E-2</c:v>
                </c:pt>
                <c:pt idx="50">
                  <c:v>4.2299999999999997E-2</c:v>
                </c:pt>
                <c:pt idx="51">
                  <c:v>4.4699999999999997E-2</c:v>
                </c:pt>
                <c:pt idx="52">
                  <c:v>4.5600000000000002E-2</c:v>
                </c:pt>
                <c:pt idx="53">
                  <c:v>4.1000000000000002E-2</c:v>
                </c:pt>
                <c:pt idx="54">
                  <c:v>2.4199999999999999E-2</c:v>
                </c:pt>
                <c:pt idx="55">
                  <c:v>3.5900000000000001E-2</c:v>
                </c:pt>
                <c:pt idx="56">
                  <c:v>3.2899999999999999E-2</c:v>
                </c:pt>
                <c:pt idx="57">
                  <c:v>1.9800000000000002E-2</c:v>
                </c:pt>
                <c:pt idx="58">
                  <c:v>1.72E-2</c:v>
                </c:pt>
                <c:pt idx="59">
                  <c:v>2.9000000000000001E-2</c:v>
                </c:pt>
                <c:pt idx="60">
                  <c:v>2.2100000000000002E-2</c:v>
                </c:pt>
                <c:pt idx="61">
                  <c:v>2.2700000000000001E-2</c:v>
                </c:pt>
                <c:pt idx="62">
                  <c:v>2.4500000000000001E-2</c:v>
                </c:pt>
                <c:pt idx="63">
                  <c:v>2.41E-2</c:v>
                </c:pt>
                <c:pt idx="64">
                  <c:v>2.6800000000000001E-2</c:v>
                </c:pt>
                <c:pt idx="65">
                  <c:v>1.9199999999999998E-2</c:v>
                </c:pt>
                <c:pt idx="66">
                  <c:v>9.2999999999999992E-3</c:v>
                </c:pt>
                <c:pt idx="67">
                  <c:v>1.5100000000000001E-2</c:v>
                </c:pt>
                <c:pt idx="68">
                  <c:v>3.8800000000000001E-2</c:v>
                </c:pt>
                <c:pt idx="69">
                  <c:v>3.8800000000000001E-2</c:v>
                </c:pt>
                <c:pt idx="70">
                  <c:v>4.58E-2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24-8B44-8F1D-9163EA6BC0CC}"/>
            </c:ext>
          </c:extLst>
        </c:ser>
        <c:ser>
          <c:idx val="7"/>
          <c:order val="2"/>
          <c:tx>
            <c:strRef>
              <c:f>Sheet1!$H$1</c:f>
              <c:strCache>
                <c:ptCount val="1"/>
                <c:pt idx="0">
                  <c:v>Fed Funds Rate</c:v>
                </c:pt>
              </c:strCache>
            </c:strRef>
          </c:tx>
          <c:spPr>
            <a:ln w="381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Sheet1!$A$2:$A$72</c:f>
              <c:numCache>
                <c:formatCode>0</c:formatCode>
                <c:ptCount val="71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  <c:pt idx="61">
                  <c:v>2015</c:v>
                </c:pt>
                <c:pt idx="62">
                  <c:v>2016</c:v>
                </c:pt>
                <c:pt idx="63">
                  <c:v>2017</c:v>
                </c:pt>
                <c:pt idx="64">
                  <c:v>2018</c:v>
                </c:pt>
                <c:pt idx="65">
                  <c:v>2019</c:v>
                </c:pt>
                <c:pt idx="66">
                  <c:v>2020</c:v>
                </c:pt>
                <c:pt idx="67">
                  <c:v>2021</c:v>
                </c:pt>
                <c:pt idx="68">
                  <c:v>2022</c:v>
                </c:pt>
                <c:pt idx="69">
                  <c:v>2023</c:v>
                </c:pt>
                <c:pt idx="70">
                  <c:v>2024</c:v>
                </c:pt>
              </c:numCache>
            </c:numRef>
          </c:cat>
          <c:val>
            <c:numRef>
              <c:f>Sheet1!$H$2:$H$72</c:f>
              <c:numCache>
                <c:formatCode>0.00%</c:formatCode>
                <c:ptCount val="71"/>
                <c:pt idx="0">
                  <c:v>2.35E-2</c:v>
                </c:pt>
                <c:pt idx="1">
                  <c:v>2.4799999999999999E-2</c:v>
                </c:pt>
                <c:pt idx="2">
                  <c:v>2.9399999999999999E-2</c:v>
                </c:pt>
                <c:pt idx="3">
                  <c:v>2.98E-2</c:v>
                </c:pt>
                <c:pt idx="4">
                  <c:v>2.4199999999999999E-2</c:v>
                </c:pt>
                <c:pt idx="5">
                  <c:v>3.9899999999999998E-2</c:v>
                </c:pt>
                <c:pt idx="6">
                  <c:v>1.9800000000000002E-2</c:v>
                </c:pt>
                <c:pt idx="7">
                  <c:v>2.3300000000000001E-2</c:v>
                </c:pt>
                <c:pt idx="8">
                  <c:v>2.93E-2</c:v>
                </c:pt>
                <c:pt idx="9">
                  <c:v>3.3799999999999997E-2</c:v>
                </c:pt>
                <c:pt idx="10">
                  <c:v>3.85E-2</c:v>
                </c:pt>
                <c:pt idx="11">
                  <c:v>4.3200000000000002E-2</c:v>
                </c:pt>
                <c:pt idx="12">
                  <c:v>5.3999999999999999E-2</c:v>
                </c:pt>
                <c:pt idx="13">
                  <c:v>4.5100000000000001E-2</c:v>
                </c:pt>
                <c:pt idx="14">
                  <c:v>6.0199999999999997E-2</c:v>
                </c:pt>
                <c:pt idx="15">
                  <c:v>8.9700000000000002E-2</c:v>
                </c:pt>
                <c:pt idx="16">
                  <c:v>4.9000000000000002E-2</c:v>
                </c:pt>
                <c:pt idx="17">
                  <c:v>4.1399999999999999E-2</c:v>
                </c:pt>
                <c:pt idx="18">
                  <c:v>5.33E-2</c:v>
                </c:pt>
                <c:pt idx="19">
                  <c:v>9.9500000000000005E-2</c:v>
                </c:pt>
                <c:pt idx="20">
                  <c:v>8.5300000000000001E-2</c:v>
                </c:pt>
                <c:pt idx="21">
                  <c:v>5.1999999999999998E-2</c:v>
                </c:pt>
                <c:pt idx="22">
                  <c:v>4.65E-2</c:v>
                </c:pt>
                <c:pt idx="23">
                  <c:v>6.5600000000000006E-2</c:v>
                </c:pt>
                <c:pt idx="24">
                  <c:v>0.1003</c:v>
                </c:pt>
                <c:pt idx="25">
                  <c:v>0.13780000000000001</c:v>
                </c:pt>
                <c:pt idx="26">
                  <c:v>0.189</c:v>
                </c:pt>
                <c:pt idx="27">
                  <c:v>0.1237</c:v>
                </c:pt>
                <c:pt idx="28">
                  <c:v>8.9499999999999996E-2</c:v>
                </c:pt>
                <c:pt idx="29">
                  <c:v>9.4700000000000006E-2</c:v>
                </c:pt>
                <c:pt idx="30">
                  <c:v>8.3799999999999999E-2</c:v>
                </c:pt>
                <c:pt idx="31">
                  <c:v>8.2699999999999996E-2</c:v>
                </c:pt>
                <c:pt idx="32">
                  <c:v>6.9099999999999995E-2</c:v>
                </c:pt>
                <c:pt idx="33">
                  <c:v>6.7699999999999996E-2</c:v>
                </c:pt>
                <c:pt idx="34">
                  <c:v>8.7599999999999997E-2</c:v>
                </c:pt>
                <c:pt idx="35">
                  <c:v>8.4500000000000006E-2</c:v>
                </c:pt>
                <c:pt idx="36">
                  <c:v>7.3099999999999998E-2</c:v>
                </c:pt>
                <c:pt idx="37">
                  <c:v>4.4299999999999999E-2</c:v>
                </c:pt>
                <c:pt idx="38">
                  <c:v>2.92E-2</c:v>
                </c:pt>
                <c:pt idx="39">
                  <c:v>2.9600000000000001E-2</c:v>
                </c:pt>
                <c:pt idx="40">
                  <c:v>5.45E-2</c:v>
                </c:pt>
                <c:pt idx="41">
                  <c:v>5.6000000000000001E-2</c:v>
                </c:pt>
                <c:pt idx="42">
                  <c:v>5.2900000000000003E-2</c:v>
                </c:pt>
                <c:pt idx="43">
                  <c:v>5.5E-2</c:v>
                </c:pt>
                <c:pt idx="44">
                  <c:v>4.6800000000000001E-2</c:v>
                </c:pt>
                <c:pt idx="45">
                  <c:v>5.2999999999999999E-2</c:v>
                </c:pt>
                <c:pt idx="46">
                  <c:v>6.4000000000000001E-2</c:v>
                </c:pt>
                <c:pt idx="47">
                  <c:v>1.8200000000000001E-2</c:v>
                </c:pt>
                <c:pt idx="48">
                  <c:v>1.24E-2</c:v>
                </c:pt>
                <c:pt idx="49">
                  <c:v>9.7999999999999997E-3</c:v>
                </c:pt>
                <c:pt idx="50">
                  <c:v>2.1600000000000001E-2</c:v>
                </c:pt>
                <c:pt idx="51">
                  <c:v>4.1599999999999998E-2</c:v>
                </c:pt>
                <c:pt idx="52">
                  <c:v>5.2400000000000002E-2</c:v>
                </c:pt>
                <c:pt idx="53">
                  <c:v>4.24E-2</c:v>
                </c:pt>
                <c:pt idx="54">
                  <c:v>1.6000000000000001E-3</c:v>
                </c:pt>
                <c:pt idx="55">
                  <c:v>1.1999999999999999E-3</c:v>
                </c:pt>
                <c:pt idx="56">
                  <c:v>1.8E-3</c:v>
                </c:pt>
                <c:pt idx="57">
                  <c:v>6.9999999999999999E-4</c:v>
                </c:pt>
                <c:pt idx="58">
                  <c:v>1.6000000000000001E-3</c:v>
                </c:pt>
                <c:pt idx="59">
                  <c:v>1.6000000000000001E-3</c:v>
                </c:pt>
                <c:pt idx="60">
                  <c:v>1.6000000000000001E-3</c:v>
                </c:pt>
                <c:pt idx="61">
                  <c:v>2E-3</c:v>
                </c:pt>
                <c:pt idx="62">
                  <c:v>5.0000000000000001E-3</c:v>
                </c:pt>
                <c:pt idx="63">
                  <c:v>1.4999999999999999E-2</c:v>
                </c:pt>
                <c:pt idx="64">
                  <c:v>2.4E-2</c:v>
                </c:pt>
                <c:pt idx="65">
                  <c:v>1.55E-2</c:v>
                </c:pt>
                <c:pt idx="66">
                  <c:v>8.9999999999999998E-4</c:v>
                </c:pt>
                <c:pt idx="67">
                  <c:v>8.0000000000000004E-4</c:v>
                </c:pt>
                <c:pt idx="68">
                  <c:v>4.1000000000000002E-2</c:v>
                </c:pt>
                <c:pt idx="69">
                  <c:v>5.33E-2</c:v>
                </c:pt>
                <c:pt idx="70">
                  <c:v>4.48E-2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024-8B44-8F1D-9163EA6BC0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6007727"/>
        <c:axId val="1087668495"/>
      </c:lineChart>
      <c:catAx>
        <c:axId val="526007727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87668495"/>
        <c:crosses val="autoZero"/>
        <c:auto val="1"/>
        <c:lblAlgn val="ctr"/>
        <c:lblOffset val="100"/>
        <c:noMultiLvlLbl val="0"/>
      </c:catAx>
      <c:valAx>
        <c:axId val="10876684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60077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5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5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75000"/>
            <a:lumOff val="2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chart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chart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chart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chart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122" workbookViewId="0" zoomToFit="1"/>
  </sheetViews>
  <pageMargins left="0.7" right="0.7" top="0.75" bottom="0.75" header="0.3" footer="0.3"/>
  <drawing r:id="rId1"/>
</chartsheet>
</file>

<file path=xl/chartsheets/sheet10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F20676BE-6F8E-D34F-95AF-505C0736C933}">
  <sheetPr/>
  <sheetViews>
    <sheetView zoomScale="136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/>
  <sheetViews>
    <sheetView zoomScale="122" workbookViewId="0" zoomToFit="1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7D58FC37-B487-BB43-B321-B3DF62A43A8B}">
  <sheetPr/>
  <sheetViews>
    <sheetView zoomScale="122" workbookViewId="0" zoomToFit="1"/>
  </sheetViews>
  <pageMargins left="0.7" right="0.7" top="0.75" bottom="0.75" header="0.3" footer="0.3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FE820CE0-FFD8-2548-8ED0-97E598446C9A}">
  <sheetPr/>
  <sheetViews>
    <sheetView zoomScale="128" workbookViewId="0" zoomToFit="1"/>
  </sheetViews>
  <pageMargins left="0.7" right="0.7" top="0.75" bottom="0.75" header="0.3" footer="0.3"/>
  <drawing r:id="rId1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BAA6568A-2E00-2341-87CB-20A6369A50BB}">
  <sheetPr/>
  <sheetViews>
    <sheetView zoomScale="128" workbookViewId="0" zoomToFit="1"/>
  </sheetViews>
  <pageMargins left="0.7" right="0.7" top="0.75" bottom="0.75" header="0.3" footer="0.3"/>
  <drawing r:id="rId1"/>
</chartsheet>
</file>

<file path=xl/chartsheets/sheet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EAF382E-431D-664B-BCEB-3CF4AD6A79F5}">
  <sheetPr/>
  <sheetViews>
    <sheetView zoomScale="127" workbookViewId="0" zoomToFit="1"/>
  </sheetViews>
  <pageMargins left="0.7" right="0.7" top="0.75" bottom="0.75" header="0.3" footer="0.3"/>
  <drawing r:id="rId1"/>
</chartsheet>
</file>

<file path=xl/chartsheets/sheet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7B3BAC0-D1FC-BF45-ABC2-3E189C0F86CC}">
  <sheetPr/>
  <sheetViews>
    <sheetView zoomScale="127" workbookViewId="0" zoomToFit="1"/>
  </sheetViews>
  <pageMargins left="0.7" right="0.7" top="0.75" bottom="0.75" header="0.3" footer="0.3"/>
  <drawing r:id="rId1"/>
</chartsheet>
</file>

<file path=xl/chartsheets/sheet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50840A2-DA01-9342-BFDD-5EA43FDC8D8A}">
  <sheetPr/>
  <sheetViews>
    <sheetView tabSelected="1" zoomScale="127" workbookViewId="0" zoomToFit="1"/>
  </sheetViews>
  <pageMargins left="0.7" right="0.7" top="0.75" bottom="0.75" header="0.3" footer="0.3"/>
  <drawing r:id="rId1"/>
</chartsheet>
</file>

<file path=xl/chartsheets/sheet9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FB02BED9-D1A8-3047-B5D4-85F19AE86568}">
  <sheetPr/>
  <sheetViews>
    <sheetView zoomScale="11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1393" cy="6287541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8664823" cy="627794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C6188E6-2974-E7F5-15D9-B65636E9EC4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71393" cy="6287541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71393" cy="6287541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CA3AFB1-0E9E-F549-80AA-8B7EF772678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8671719" cy="629046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A2F8789-55ED-C041-84F4-AE87A2CB3C6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8671719" cy="629046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16D62E9-8369-7140-A74B-C171745B2D5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8680000" cy="629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4DDF24A-4DB9-5041-895B-502B277F0D8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8680000" cy="629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7963E8F-5755-DE95-4CD2-88B798C9135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8680000" cy="629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7E5BEAC-F669-C62C-C273-8D220C53F06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8671034" cy="627336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19FAF5D-6736-1A3A-ADA0-E59A770FC58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L82" totalsRowShown="0" headerRowDxfId="17" dataDxfId="15" headerRowBorderDxfId="16" tableBorderDxfId="14">
  <autoFilter ref="A1:L82" xr:uid="{00000000-0009-0000-0100-000001000000}"/>
  <tableColumns count="12">
    <tableColumn id="1" xr3:uid="{00000000-0010-0000-0000-000001000000}" name="Year end" dataDxfId="13"/>
    <tableColumn id="2" xr3:uid="{00000000-0010-0000-0000-000002000000}" name="Ten-year T.Bond rate" dataDxfId="12"/>
    <tableColumn id="3" xr3:uid="{00000000-0010-0000-0000-000003000000}" name="Inflation rate" dataDxfId="11"/>
    <tableColumn id="4" xr3:uid="{00000000-0010-0000-0000-000004000000}" name="Real GDP growth" dataDxfId="10"/>
    <tableColumn id="5" xr3:uid="{00000000-0010-0000-0000-000005000000}" name="Intrinsic riskfree rate" dataDxfId="9"/>
    <tableColumn id="6" xr3:uid="{00000000-0010-0000-0000-000006000000}" name="The Fed Effect" dataDxfId="8"/>
    <tableColumn id="7" xr3:uid="{00000000-0010-0000-0000-000007000000}" name="T.Bond/Fund Int rate" dataDxfId="7"/>
    <tableColumn id="8" xr3:uid="{00000000-0010-0000-0000-000008000000}" name="Fed Funds Rate" dataDxfId="6"/>
    <tableColumn id="9" xr3:uid="{118FE522-9980-634E-B990-4F885F584065}" name="Inflation rate (10 year average)" dataDxfId="5"/>
    <tableColumn id="10" xr3:uid="{2870EDA8-175E-A346-B96E-4A7415F4D087}" name="Real GDP growth (10-year average)" dataDxfId="4"/>
    <tableColumn id="11" xr3:uid="{78F896C5-D447-8A4D-AADE-F731073C3894}" name="Smoothed Intrinsic Rate" dataDxfId="3">
      <calculatedColumnFormula>Table1[[#This Row],[Real GDP growth (10-year average)]]+I2</calculatedColumnFormula>
    </tableColumn>
    <tableColumn id="12" xr3:uid="{F5CB95E4-AD2A-944C-B7F0-CCE17D2A13DA}" name="Smoothed Intrinsic - T.Bond Rate" dataDxfId="2">
      <calculatedColumnFormula>Table1[[#This Row],[Ten-year T.Bond rate]]-K2</calculatedColumnFormula>
    </tableColumn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21F3DA8-CAD5-4F4B-8560-B7DC8A302BE5}" name="Table2" displayName="Table2" ref="N1:P20" totalsRowShown="0">
  <autoFilter ref="N1:P20" xr:uid="{111624FD-C34F-864A-A5EA-88190443134E}"/>
  <tableColumns count="3">
    <tableColumn id="1" xr3:uid="{A2BF671D-CFB3-4D4A-94A1-E96979599991}" name="Year"/>
    <tableColumn id="2" xr3:uid="{AF363FDC-EC71-564A-A9C2-4D66C7598B97}" name="Inflation rate" dataDxfId="1"/>
    <tableColumn id="3" xr3:uid="{3EBE6664-7151-DC49-A361-808997438E68}" name="GDP growth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7ED50-3CFF-224F-8F3C-ADF65B786CE6}">
  <dimension ref="A1:G12"/>
  <sheetViews>
    <sheetView workbookViewId="0">
      <selection activeCell="A8" sqref="A8:G12"/>
    </sheetView>
  </sheetViews>
  <sheetFormatPr baseColWidth="10" defaultRowHeight="16" x14ac:dyDescent="0.2"/>
  <sheetData>
    <row r="1" spans="1:7" x14ac:dyDescent="0.2">
      <c r="B1" s="36">
        <v>2021</v>
      </c>
      <c r="C1" s="36">
        <v>2022</v>
      </c>
      <c r="D1" s="36">
        <v>2023</v>
      </c>
      <c r="E1" s="36">
        <v>2024</v>
      </c>
      <c r="F1" s="36">
        <v>2025</v>
      </c>
      <c r="G1" s="34">
        <v>46266</v>
      </c>
    </row>
    <row r="2" spans="1:7" x14ac:dyDescent="0.2">
      <c r="A2" t="s">
        <v>21</v>
      </c>
      <c r="B2" s="35">
        <v>9.7000000000000003E-3</v>
      </c>
      <c r="C2" s="35">
        <v>3.6700000000000003E-2</v>
      </c>
      <c r="D2" s="35">
        <v>3.7999999999999999E-2</v>
      </c>
      <c r="E2" s="35">
        <v>4.5999999999999999E-2</v>
      </c>
      <c r="F2" s="35">
        <v>4.5400000000000003E-2</v>
      </c>
      <c r="G2" s="35">
        <v>5.1299999999999998E-2</v>
      </c>
    </row>
    <row r="3" spans="1:7" x14ac:dyDescent="0.2">
      <c r="A3" t="s">
        <v>22</v>
      </c>
      <c r="B3" s="35">
        <v>-1.8E-3</v>
      </c>
      <c r="C3" s="35">
        <v>2.5600000000000001E-2</v>
      </c>
      <c r="D3" s="35">
        <v>2.0299999999999999E-2</v>
      </c>
      <c r="E3" s="35">
        <v>2.4199999999999999E-2</v>
      </c>
      <c r="F3" s="35">
        <v>2.9000000000000001E-2</v>
      </c>
      <c r="G3" s="35">
        <v>3.3399999999999999E-2</v>
      </c>
    </row>
    <row r="4" spans="1:7" x14ac:dyDescent="0.2">
      <c r="A4" t="s">
        <v>23</v>
      </c>
      <c r="B4" s="35">
        <v>6.9999999999999999E-4</v>
      </c>
      <c r="C4" s="35">
        <v>4.1999999999999997E-3</v>
      </c>
      <c r="D4" s="35">
        <v>6.1999999999999998E-3</v>
      </c>
      <c r="E4" s="35">
        <v>1.09E-2</v>
      </c>
      <c r="F4" s="35">
        <v>2.07E-2</v>
      </c>
      <c r="G4" s="35">
        <v>2.9100000000000001E-2</v>
      </c>
    </row>
    <row r="5" spans="1:7" x14ac:dyDescent="0.2">
      <c r="A5" t="s">
        <v>24</v>
      </c>
      <c r="B5" s="35">
        <v>1.6799999999999999E-2</v>
      </c>
      <c r="C5" s="35">
        <v>4.0399999999999998E-2</v>
      </c>
      <c r="D5" s="35">
        <v>4.1300000000000003E-2</v>
      </c>
      <c r="E5" s="35">
        <v>4.3900000000000002E-2</v>
      </c>
      <c r="F5" s="35">
        <v>4.8099999999999997E-2</v>
      </c>
      <c r="G5" s="35">
        <v>5.1900000000000002E-2</v>
      </c>
    </row>
    <row r="6" spans="1:7" x14ac:dyDescent="0.2">
      <c r="A6" t="s">
        <v>25</v>
      </c>
      <c r="B6" s="35">
        <v>1.43E-2</v>
      </c>
      <c r="C6" s="35">
        <v>3.2899999999999999E-2</v>
      </c>
      <c r="D6" s="35">
        <v>3.1099999999999999E-2</v>
      </c>
      <c r="E6" s="35">
        <v>3.2300000000000002E-2</v>
      </c>
      <c r="F6" s="35">
        <v>3.4700000000000002E-2</v>
      </c>
      <c r="G6" s="35">
        <v>3.78E-2</v>
      </c>
    </row>
    <row r="7" spans="1:7" x14ac:dyDescent="0.2">
      <c r="A7" t="s">
        <v>26</v>
      </c>
      <c r="B7" s="35">
        <v>1.4999999999999999E-2</v>
      </c>
      <c r="C7" s="35">
        <v>3.8300000000000001E-2</v>
      </c>
      <c r="D7" s="35">
        <v>3.8800000000000001E-2</v>
      </c>
      <c r="E7" s="35">
        <v>4.5999999999999999E-2</v>
      </c>
      <c r="F7" s="35">
        <v>4.2000000000000003E-2</v>
      </c>
      <c r="G7" s="35">
        <v>4.7899999999999998E-2</v>
      </c>
    </row>
    <row r="8" spans="1:7" x14ac:dyDescent="0.2">
      <c r="B8" s="36">
        <v>2021</v>
      </c>
      <c r="C8" s="36">
        <v>2022</v>
      </c>
      <c r="D8" s="36">
        <v>2023</v>
      </c>
      <c r="E8" s="36">
        <v>2024</v>
      </c>
      <c r="F8" s="36">
        <v>2025</v>
      </c>
      <c r="G8" s="34">
        <v>46266</v>
      </c>
    </row>
    <row r="9" spans="1:7" x14ac:dyDescent="0.2">
      <c r="A9" t="s">
        <v>27</v>
      </c>
      <c r="B9" s="35">
        <v>2.7799999999999998E-2</v>
      </c>
      <c r="C9" s="35">
        <v>2.8799999999999999E-2</v>
      </c>
      <c r="D9" s="35">
        <v>2.58E-2</v>
      </c>
      <c r="E9" s="35">
        <v>1.61E-2</v>
      </c>
      <c r="F9" s="35">
        <v>1.8800000000000001E-2</v>
      </c>
      <c r="G9" s="35">
        <v>1.6799999999999999E-2</v>
      </c>
    </row>
    <row r="10" spans="1:7" x14ac:dyDescent="0.2">
      <c r="A10" t="s">
        <v>28</v>
      </c>
      <c r="B10" s="35">
        <v>6.9699999999999998E-2</v>
      </c>
      <c r="C10" s="35">
        <v>7.3300000000000004E-2</v>
      </c>
      <c r="D10" s="35">
        <v>7.1800000000000003E-2</v>
      </c>
      <c r="E10" s="35">
        <v>6.8199999999999997E-2</v>
      </c>
      <c r="F10" s="35">
        <v>6.6100000000000006E-2</v>
      </c>
      <c r="G10" s="35">
        <v>6.9699999999999998E-2</v>
      </c>
    </row>
    <row r="11" spans="1:7" x14ac:dyDescent="0.2">
      <c r="A11" t="s">
        <v>29</v>
      </c>
      <c r="B11" s="35">
        <v>0.1031</v>
      </c>
      <c r="C11" s="35">
        <v>0.12759999999999999</v>
      </c>
      <c r="D11" s="35">
        <v>0.10349999999999999</v>
      </c>
      <c r="E11" s="35">
        <v>0.14899999999999999</v>
      </c>
      <c r="F11" s="35">
        <v>0.1386</v>
      </c>
      <c r="G11" s="35">
        <v>0.14419999999999999</v>
      </c>
    </row>
    <row r="12" spans="1:7" x14ac:dyDescent="0.2">
      <c r="A12" t="s">
        <v>30</v>
      </c>
      <c r="B12" s="35">
        <v>9.35E-2</v>
      </c>
      <c r="C12" s="35">
        <v>0.1019</v>
      </c>
      <c r="D12" s="35">
        <v>9.7699999999999995E-2</v>
      </c>
      <c r="E12" s="35">
        <v>9.0200000000000002E-2</v>
      </c>
      <c r="F12" s="35">
        <v>8.2400000000000001E-2</v>
      </c>
      <c r="G12" s="35">
        <v>8.6999999999999994E-2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82"/>
  <sheetViews>
    <sheetView topLeftCell="A45" workbookViewId="0">
      <selection activeCell="I80" sqref="I80"/>
    </sheetView>
  </sheetViews>
  <sheetFormatPr baseColWidth="10" defaultRowHeight="16" x14ac:dyDescent="0.2"/>
  <cols>
    <col min="1" max="1" width="10.83203125" customWidth="1"/>
    <col min="2" max="2" width="20.83203125" style="8" customWidth="1"/>
    <col min="3" max="3" width="14.33203125" style="8" customWidth="1"/>
    <col min="4" max="4" width="17.5" style="8" customWidth="1"/>
    <col min="5" max="5" width="24.83203125" style="8" customWidth="1"/>
    <col min="6" max="6" width="22" style="8" customWidth="1"/>
    <col min="7" max="7" width="20.6640625" style="8" customWidth="1"/>
    <col min="8" max="8" width="16" style="8" customWidth="1"/>
    <col min="9" max="9" width="23.83203125" customWidth="1"/>
    <col min="12" max="12" width="13.5" customWidth="1"/>
    <col min="15" max="15" width="14.1640625" customWidth="1"/>
    <col min="16" max="16" width="13.33203125" customWidth="1"/>
  </cols>
  <sheetData>
    <row r="1" spans="1:16" ht="68" x14ac:dyDescent="0.2">
      <c r="A1" s="2" t="s">
        <v>0</v>
      </c>
      <c r="B1" s="3" t="s">
        <v>1</v>
      </c>
      <c r="C1" s="3" t="s">
        <v>2</v>
      </c>
      <c r="D1" s="3" t="s">
        <v>3</v>
      </c>
      <c r="E1" s="3" t="s">
        <v>8</v>
      </c>
      <c r="F1" s="3" t="s">
        <v>9</v>
      </c>
      <c r="G1" s="3" t="s">
        <v>4</v>
      </c>
      <c r="H1" s="4" t="s">
        <v>5</v>
      </c>
      <c r="I1" s="18" t="s">
        <v>10</v>
      </c>
      <c r="J1" s="18" t="s">
        <v>11</v>
      </c>
      <c r="K1" s="25" t="s">
        <v>16</v>
      </c>
      <c r="L1" s="25" t="s">
        <v>17</v>
      </c>
      <c r="N1" t="s">
        <v>12</v>
      </c>
      <c r="O1" t="s">
        <v>2</v>
      </c>
      <c r="P1" t="s">
        <v>13</v>
      </c>
    </row>
    <row r="2" spans="1:16" x14ac:dyDescent="0.2">
      <c r="A2" s="2">
        <v>1954</v>
      </c>
      <c r="B2" s="5">
        <v>2.5100000000000001E-2</v>
      </c>
      <c r="C2" s="5">
        <v>-3.7215999999999998E-3</v>
      </c>
      <c r="D2" s="5">
        <v>-6.0000000000000001E-3</v>
      </c>
      <c r="E2" s="5">
        <f>Table1[[#This Row],[Inflation rate]]+Table1[[#This Row],[Real GDP growth]]</f>
        <v>-9.7216000000000004E-3</v>
      </c>
      <c r="F2" s="5">
        <f>Table1[[#This Row],[Ten-year T.Bond rate]]-E2</f>
        <v>3.4821600000000001E-2</v>
      </c>
      <c r="G2" s="1" t="str">
        <f>IF(Table1[[#This Row],[Intrinsic riskfree rate]]&gt;0,Table1[[#This Row],[Ten-year T.Bond rate]]/Table1[[#This Row],[Intrinsic riskfree rate]],"NA")</f>
        <v>NA</v>
      </c>
      <c r="H2" s="6">
        <v>2.35E-2</v>
      </c>
      <c r="I2" s="9">
        <f>AVERAGE(O2:O11)</f>
        <v>4.3023739999999991E-2</v>
      </c>
      <c r="J2" s="9">
        <f>AVERAGE(P2:P11)</f>
        <v>1.4729790000000001E-2</v>
      </c>
      <c r="K2" s="9">
        <f>Table1[[#This Row],[Real GDP growth (10-year average)]]+I2</f>
        <v>5.775352999999999E-2</v>
      </c>
      <c r="L2" s="9">
        <f>Table1[[#This Row],[Ten-year T.Bond rate]]-K2</f>
        <v>-3.2653529999999986E-2</v>
      </c>
      <c r="N2">
        <v>1945</v>
      </c>
      <c r="O2" s="19">
        <v>2.24719E-2</v>
      </c>
      <c r="P2" s="19">
        <v>-9.7809000000000004E-3</v>
      </c>
    </row>
    <row r="3" spans="1:16" x14ac:dyDescent="0.2">
      <c r="A3" s="2">
        <v>1955</v>
      </c>
      <c r="B3" s="5">
        <v>2.9600000000000001E-2</v>
      </c>
      <c r="C3" s="5">
        <v>3.7355000000000001E-3</v>
      </c>
      <c r="D3" s="5">
        <v>7.0999999999999994E-2</v>
      </c>
      <c r="E3" s="5">
        <f>Table1[[#This Row],[Inflation rate]]+Table1[[#This Row],[Real GDP growth]]</f>
        <v>7.4735499999999996E-2</v>
      </c>
      <c r="F3" s="5">
        <f>Table1[[#This Row],[Ten-year T.Bond rate]]-E3</f>
        <v>-4.5135499999999995E-2</v>
      </c>
      <c r="G3" s="1">
        <f>IF(Table1[[#This Row],[Intrinsic riskfree rate]]&gt;0,Table1[[#This Row],[Ten-year T.Bond rate]]/Table1[[#This Row],[Intrinsic riskfree rate]],"NA")</f>
        <v>0.39606345043520153</v>
      </c>
      <c r="H3" s="6">
        <v>2.4799999999999999E-2</v>
      </c>
      <c r="I3" s="9">
        <f t="shared" ref="I3:J3" si="0">AVERAGE(O3:O12)</f>
        <v>4.114654999999999E-2</v>
      </c>
      <c r="J3" s="9">
        <f t="shared" si="0"/>
        <v>2.2807879999999996E-2</v>
      </c>
      <c r="K3" s="9">
        <f>Table1[[#This Row],[Real GDP growth (10-year average)]]+I3</f>
        <v>6.3954429999999979E-2</v>
      </c>
      <c r="L3" s="9">
        <f>Table1[[#This Row],[Ten-year T.Bond rate]]-K3</f>
        <v>-3.4354429999999977E-2</v>
      </c>
      <c r="N3">
        <v>1946</v>
      </c>
      <c r="O3" s="19">
        <v>0.1813187</v>
      </c>
      <c r="P3" s="19">
        <v>-0.11605600000000001</v>
      </c>
    </row>
    <row r="4" spans="1:16" x14ac:dyDescent="0.2">
      <c r="A4" s="2">
        <v>1956</v>
      </c>
      <c r="B4" s="5">
        <v>3.5900000000000001E-2</v>
      </c>
      <c r="C4" s="5">
        <v>2.8284299999999998E-2</v>
      </c>
      <c r="D4" s="5">
        <v>2.1000000000000001E-2</v>
      </c>
      <c r="E4" s="5">
        <f>Table1[[#This Row],[Inflation rate]]+Table1[[#This Row],[Real GDP growth]]</f>
        <v>4.9284300000000003E-2</v>
      </c>
      <c r="F4" s="5">
        <f>Table1[[#This Row],[Ten-year T.Bond rate]]-E4</f>
        <v>-1.3384300000000002E-2</v>
      </c>
      <c r="G4" s="1">
        <f>IF(Table1[[#This Row],[Intrinsic riskfree rate]]&gt;0,Table1[[#This Row],[Ten-year T.Bond rate]]/Table1[[#This Row],[Intrinsic riskfree rate]],"NA")</f>
        <v>0.72842669978066032</v>
      </c>
      <c r="H4" s="6">
        <v>2.9399999999999999E-2</v>
      </c>
      <c r="I4" s="9">
        <f t="shared" ref="I4:J4" si="1">AVERAGE(O4:O13)</f>
        <v>2.5844679999999998E-2</v>
      </c>
      <c r="J4" s="9">
        <f t="shared" si="1"/>
        <v>3.6513480000000001E-2</v>
      </c>
      <c r="K4" s="9">
        <f>Table1[[#This Row],[Real GDP growth (10-year average)]]+I4</f>
        <v>6.2358159999999996E-2</v>
      </c>
      <c r="L4" s="9">
        <f>Table1[[#This Row],[Ten-year T.Bond rate]]-K4</f>
        <v>-2.6458159999999994E-2</v>
      </c>
      <c r="N4">
        <f>N3+1</f>
        <v>1947</v>
      </c>
      <c r="O4" s="19">
        <v>8.8372100000000009E-2</v>
      </c>
      <c r="P4" s="19">
        <v>-1.1446400000000001E-2</v>
      </c>
    </row>
    <row r="5" spans="1:16" x14ac:dyDescent="0.2">
      <c r="A5" s="2">
        <v>1957</v>
      </c>
      <c r="B5" s="5">
        <v>3.2099999999999997E-2</v>
      </c>
      <c r="C5" s="5">
        <v>3.0401699999999997E-2</v>
      </c>
      <c r="D5" s="5">
        <v>2.1000000000000001E-2</v>
      </c>
      <c r="E5" s="5">
        <f>Table1[[#This Row],[Inflation rate]]+Table1[[#This Row],[Real GDP growth]]</f>
        <v>5.1401699999999995E-2</v>
      </c>
      <c r="F5" s="5">
        <f>Table1[[#This Row],[Ten-year T.Bond rate]]-E5</f>
        <v>-1.9301699999999998E-2</v>
      </c>
      <c r="G5" s="1">
        <f>IF(Table1[[#This Row],[Intrinsic riskfree rate]]&gt;0,Table1[[#This Row],[Ten-year T.Bond rate]]/Table1[[#This Row],[Intrinsic riskfree rate]],"NA")</f>
        <v>0.62449296424048228</v>
      </c>
      <c r="H5" s="6">
        <v>2.98E-2</v>
      </c>
      <c r="I5" s="9">
        <f t="shared" ref="I5:J5" si="2">AVERAGE(O5:O14)</f>
        <v>2.0047469999999998E-2</v>
      </c>
      <c r="J5" s="9">
        <f t="shared" si="2"/>
        <v>3.9758120000000001E-2</v>
      </c>
      <c r="K5" s="9">
        <f>Table1[[#This Row],[Real GDP growth (10-year average)]]+I5</f>
        <v>5.9805589999999999E-2</v>
      </c>
      <c r="L5" s="9">
        <f>Table1[[#This Row],[Ten-year T.Bond rate]]-K5</f>
        <v>-2.7705590000000002E-2</v>
      </c>
      <c r="N5">
        <f t="shared" ref="N5:N9" si="3">N4+1</f>
        <v>1948</v>
      </c>
      <c r="O5" s="19">
        <v>2.7338700000000001E-2</v>
      </c>
      <c r="P5" s="19">
        <v>4.1132999999999996E-2</v>
      </c>
    </row>
    <row r="6" spans="1:16" x14ac:dyDescent="0.2">
      <c r="A6" s="2">
        <v>1958</v>
      </c>
      <c r="B6" s="5">
        <v>3.8600000000000002E-2</v>
      </c>
      <c r="C6" s="5">
        <v>1.7562299999999999E-2</v>
      </c>
      <c r="D6" s="5">
        <v>-7.0000000000000001E-3</v>
      </c>
      <c r="E6" s="5">
        <f>Table1[[#This Row],[Inflation rate]]+Table1[[#This Row],[Real GDP growth]]</f>
        <v>1.05623E-2</v>
      </c>
      <c r="F6" s="5">
        <f>Table1[[#This Row],[Ten-year T.Bond rate]]-E6</f>
        <v>2.8037700000000002E-2</v>
      </c>
      <c r="G6" s="1">
        <f>IF(Table1[[#This Row],[Intrinsic riskfree rate]]&gt;0,Table1[[#This Row],[Ten-year T.Bond rate]]/Table1[[#This Row],[Intrinsic riskfree rate]],"NA")</f>
        <v>3.6545070675894458</v>
      </c>
      <c r="H6" s="6">
        <v>2.4199999999999999E-2</v>
      </c>
      <c r="I6" s="9">
        <f t="shared" ref="I6:J6" si="4">AVERAGE(O6:O15)</f>
        <v>1.9073600000000003E-2</v>
      </c>
      <c r="J6" s="9">
        <f t="shared" si="4"/>
        <v>3.4944820000000001E-2</v>
      </c>
      <c r="K6" s="9">
        <f>Table1[[#This Row],[Real GDP growth (10-year average)]]+I6</f>
        <v>5.4018420000000004E-2</v>
      </c>
      <c r="L6" s="9">
        <f>Table1[[#This Row],[Ten-year T.Bond rate]]-K6</f>
        <v>-1.5418420000000002E-2</v>
      </c>
      <c r="N6">
        <f t="shared" si="3"/>
        <v>1949</v>
      </c>
      <c r="O6" s="19">
        <v>-1.8295200000000001E-2</v>
      </c>
      <c r="P6" s="19">
        <v>-5.6422000000000009E-3</v>
      </c>
    </row>
    <row r="7" spans="1:16" x14ac:dyDescent="0.2">
      <c r="A7" s="2">
        <v>1959</v>
      </c>
      <c r="B7" s="5">
        <v>4.6899999999999997E-2</v>
      </c>
      <c r="C7" s="5">
        <v>1.51881E-2</v>
      </c>
      <c r="D7" s="5">
        <v>6.9000000000000006E-2</v>
      </c>
      <c r="E7" s="5">
        <f>Table1[[#This Row],[Inflation rate]]+Table1[[#This Row],[Real GDP growth]]</f>
        <v>8.4188100000000002E-2</v>
      </c>
      <c r="F7" s="5">
        <f>Table1[[#This Row],[Ten-year T.Bond rate]]-E7</f>
        <v>-3.7288100000000005E-2</v>
      </c>
      <c r="G7" s="1">
        <f>IF(Table1[[#This Row],[Intrinsic riskfree rate]]&gt;0,Table1[[#This Row],[Ten-year T.Bond rate]]/Table1[[#This Row],[Intrinsic riskfree rate]],"NA")</f>
        <v>0.55708585892780571</v>
      </c>
      <c r="H7" s="6">
        <v>3.9899999999999998E-2</v>
      </c>
      <c r="I7" s="9">
        <f t="shared" ref="I7:J7" si="5">AVERAGE(O7:O16)</f>
        <v>2.2423119999999998E-2</v>
      </c>
      <c r="J7" s="9">
        <f t="shared" si="5"/>
        <v>4.2409040000000002E-2</v>
      </c>
      <c r="K7" s="9">
        <f>Table1[[#This Row],[Real GDP growth (10-year average)]]+I7</f>
        <v>6.483216E-2</v>
      </c>
      <c r="L7" s="9">
        <f>Table1[[#This Row],[Ten-year T.Bond rate]]-K7</f>
        <v>-1.7932160000000003E-2</v>
      </c>
      <c r="N7">
        <f t="shared" si="3"/>
        <v>1950</v>
      </c>
      <c r="O7" s="19">
        <v>5.8026299999999996E-2</v>
      </c>
      <c r="P7" s="19">
        <v>8.6865400000000009E-2</v>
      </c>
    </row>
    <row r="8" spans="1:16" x14ac:dyDescent="0.2">
      <c r="A8" s="2">
        <v>1960</v>
      </c>
      <c r="B8" s="5">
        <v>3.8399999999999997E-2</v>
      </c>
      <c r="C8" s="5">
        <v>1.36008E-2</v>
      </c>
      <c r="D8" s="5">
        <v>2.5999999999999999E-2</v>
      </c>
      <c r="E8" s="5">
        <f>Table1[[#This Row],[Inflation rate]]+Table1[[#This Row],[Real GDP growth]]</f>
        <v>3.9600799999999999E-2</v>
      </c>
      <c r="F8" s="5">
        <f>Table1[[#This Row],[Ten-year T.Bond rate]]-E8</f>
        <v>-1.2008000000000019E-3</v>
      </c>
      <c r="G8" s="1">
        <f>IF(Table1[[#This Row],[Intrinsic riskfree rate]]&gt;0,Table1[[#This Row],[Ten-year T.Bond rate]]/Table1[[#This Row],[Intrinsic riskfree rate]],"NA")</f>
        <v>0.96967738025494432</v>
      </c>
      <c r="H8" s="6">
        <v>1.9800000000000002E-2</v>
      </c>
      <c r="I8" s="9">
        <f t="shared" ref="I8:J8" si="6">AVERAGE(O8:O17)</f>
        <v>1.7980490000000002E-2</v>
      </c>
      <c r="J8" s="9">
        <f t="shared" si="6"/>
        <v>3.6322500000000001E-2</v>
      </c>
      <c r="K8" s="9">
        <f>Table1[[#This Row],[Real GDP growth (10-year average)]]+I8</f>
        <v>5.4302990000000002E-2</v>
      </c>
      <c r="L8" s="9">
        <f>Table1[[#This Row],[Ten-year T.Bond rate]]-K8</f>
        <v>-1.5902990000000006E-2</v>
      </c>
      <c r="N8">
        <f t="shared" si="3"/>
        <v>1951</v>
      </c>
      <c r="O8" s="19">
        <v>5.9647699999999998E-2</v>
      </c>
      <c r="P8" s="19">
        <v>8.0457899999999999E-2</v>
      </c>
    </row>
    <row r="9" spans="1:16" x14ac:dyDescent="0.2">
      <c r="A9" s="2">
        <v>1961</v>
      </c>
      <c r="B9" s="5">
        <v>4.0599999999999997E-2</v>
      </c>
      <c r="C9" s="5">
        <v>6.7091999999999994E-3</v>
      </c>
      <c r="D9" s="5">
        <v>2.5999999999999999E-2</v>
      </c>
      <c r="E9" s="5">
        <f>Table1[[#This Row],[Inflation rate]]+Table1[[#This Row],[Real GDP growth]]</f>
        <v>3.2709200000000001E-2</v>
      </c>
      <c r="F9" s="5">
        <f>Table1[[#This Row],[Ten-year T.Bond rate]]-E9</f>
        <v>7.8907999999999964E-3</v>
      </c>
      <c r="G9" s="1">
        <f>IF(Table1[[#This Row],[Intrinsic riskfree rate]]&gt;0,Table1[[#This Row],[Ten-year T.Bond rate]]/Table1[[#This Row],[Intrinsic riskfree rate]],"NA")</f>
        <v>1.2412409964169102</v>
      </c>
      <c r="H9" s="6">
        <v>2.3300000000000001E-2</v>
      </c>
      <c r="I9" s="9">
        <f t="shared" ref="I9:J9" si="7">AVERAGE(O9:O18)</f>
        <v>1.2685720000000001E-2</v>
      </c>
      <c r="J9" s="9">
        <f t="shared" si="7"/>
        <v>3.0876710000000002E-2</v>
      </c>
      <c r="K9" s="9">
        <f>Table1[[#This Row],[Real GDP growth (10-year average)]]+I9</f>
        <v>4.3562429999999999E-2</v>
      </c>
      <c r="L9" s="9">
        <f>Table1[[#This Row],[Ten-year T.Bond rate]]-K9</f>
        <v>-2.962430000000002E-3</v>
      </c>
      <c r="N9">
        <f t="shared" si="3"/>
        <v>1952</v>
      </c>
      <c r="O9" s="19">
        <v>9.0668999999999993E-3</v>
      </c>
      <c r="P9" s="19">
        <v>4.0885199999999997E-2</v>
      </c>
    </row>
    <row r="10" spans="1:16" x14ac:dyDescent="0.2">
      <c r="A10" s="2">
        <v>1962</v>
      </c>
      <c r="B10" s="5">
        <v>3.8600000000000002E-2</v>
      </c>
      <c r="C10" s="5">
        <v>1.23292E-2</v>
      </c>
      <c r="D10" s="5">
        <v>6.0999999999999999E-2</v>
      </c>
      <c r="E10" s="5">
        <f>Table1[[#This Row],[Inflation rate]]+Table1[[#This Row],[Real GDP growth]]</f>
        <v>7.3329199999999997E-2</v>
      </c>
      <c r="F10" s="5">
        <f>Table1[[#This Row],[Ten-year T.Bond rate]]-E10</f>
        <v>-3.4729199999999995E-2</v>
      </c>
      <c r="G10" s="1">
        <f>IF(Table1[[#This Row],[Intrinsic riskfree rate]]&gt;0,Table1[[#This Row],[Ten-year T.Bond rate]]/Table1[[#This Row],[Intrinsic riskfree rate]],"NA")</f>
        <v>0.52639330580450905</v>
      </c>
      <c r="H10" s="6">
        <v>2.93E-2</v>
      </c>
      <c r="I10" s="9">
        <f t="shared" ref="I10:J10" si="8">AVERAGE(O10:O19)</f>
        <v>1.300903E-2</v>
      </c>
      <c r="J10" s="9">
        <f t="shared" si="8"/>
        <v>3.2888189999999998E-2</v>
      </c>
      <c r="K10" s="9">
        <f>Table1[[#This Row],[Real GDP growth (10-year average)]]+I10</f>
        <v>4.5897219999999996E-2</v>
      </c>
      <c r="L10" s="9">
        <f>Table1[[#This Row],[Ten-year T.Bond rate]]-K10</f>
        <v>-7.2972199999999932E-3</v>
      </c>
      <c r="N10">
        <f>N9+1</f>
        <v>1953</v>
      </c>
      <c r="O10" s="19">
        <v>5.9902999999999996E-3</v>
      </c>
      <c r="P10" s="19">
        <v>4.6881899999999997E-2</v>
      </c>
    </row>
    <row r="11" spans="1:16" x14ac:dyDescent="0.2">
      <c r="A11" s="2">
        <v>1963</v>
      </c>
      <c r="B11" s="5">
        <v>4.1300000000000003E-2</v>
      </c>
      <c r="C11" s="5">
        <v>1.6458199999999999E-2</v>
      </c>
      <c r="D11" s="5">
        <v>4.3999999999999997E-2</v>
      </c>
      <c r="E11" s="5">
        <f>Table1[[#This Row],[Inflation rate]]+Table1[[#This Row],[Real GDP growth]]</f>
        <v>6.0458199999999997E-2</v>
      </c>
      <c r="F11" s="5">
        <f>Table1[[#This Row],[Ten-year T.Bond rate]]-E11</f>
        <v>-1.9158199999999993E-2</v>
      </c>
      <c r="G11" s="1">
        <f>IF(Table1[[#This Row],[Intrinsic riskfree rate]]&gt;0,Table1[[#This Row],[Ten-year T.Bond rate]]/Table1[[#This Row],[Intrinsic riskfree rate]],"NA")</f>
        <v>0.68311659956796611</v>
      </c>
      <c r="H11" s="6">
        <v>3.3799999999999997E-2</v>
      </c>
      <c r="I11" s="9">
        <f>AVERAGE(C2:C11)</f>
        <v>1.4054769999999999E-2</v>
      </c>
      <c r="J11" s="9">
        <f>AVERAGE(D2:D11)</f>
        <v>3.2599999999999997E-2</v>
      </c>
      <c r="K11" s="9">
        <f>Table1[[#This Row],[Real GDP growth (10-year average)]]+I11</f>
        <v>4.6654769999999998E-2</v>
      </c>
      <c r="L11" s="9">
        <f>Table1[[#This Row],[Ten-year T.Bond rate]]-K11</f>
        <v>-5.3547699999999948E-3</v>
      </c>
      <c r="N11">
        <v>1954</v>
      </c>
      <c r="O11" s="17">
        <v>-3.7000000000000002E-3</v>
      </c>
      <c r="P11" s="17">
        <v>-6.0000000000000001E-3</v>
      </c>
    </row>
    <row r="12" spans="1:16" x14ac:dyDescent="0.2">
      <c r="A12" s="2">
        <v>1964</v>
      </c>
      <c r="B12" s="5">
        <v>4.1799999999999997E-2</v>
      </c>
      <c r="C12" s="5">
        <v>1.19819E-2</v>
      </c>
      <c r="D12" s="5">
        <v>5.8000000000000003E-2</v>
      </c>
      <c r="E12" s="5">
        <f>Table1[[#This Row],[Inflation rate]]+Table1[[#This Row],[Real GDP growth]]</f>
        <v>6.99819E-2</v>
      </c>
      <c r="F12" s="5">
        <f>Table1[[#This Row],[Ten-year T.Bond rate]]-E12</f>
        <v>-2.8181900000000003E-2</v>
      </c>
      <c r="G12" s="1">
        <f>IF(Table1[[#This Row],[Intrinsic riskfree rate]]&gt;0,Table1[[#This Row],[Ten-year T.Bond rate]]/Table1[[#This Row],[Intrinsic riskfree rate]],"NA")</f>
        <v>0.59729730115929969</v>
      </c>
      <c r="H12" s="6">
        <v>3.85E-2</v>
      </c>
      <c r="I12" s="9">
        <f t="shared" ref="I12:J12" si="9">AVERAGE(C3:C12)</f>
        <v>1.5625119999999999E-2</v>
      </c>
      <c r="J12" s="9">
        <f t="shared" si="9"/>
        <v>3.8999999999999993E-2</v>
      </c>
      <c r="K12" s="9">
        <f>Table1[[#This Row],[Real GDP growth (10-year average)]]+I12</f>
        <v>5.4625119999999992E-2</v>
      </c>
      <c r="L12" s="9">
        <f>Table1[[#This Row],[Ten-year T.Bond rate]]-K12</f>
        <v>-1.2825119999999995E-2</v>
      </c>
      <c r="N12">
        <v>1955</v>
      </c>
      <c r="O12" s="5">
        <v>3.7000000000000002E-3</v>
      </c>
      <c r="P12" s="5">
        <v>7.0999999999999994E-2</v>
      </c>
    </row>
    <row r="13" spans="1:16" x14ac:dyDescent="0.2">
      <c r="A13" s="2">
        <v>1965</v>
      </c>
      <c r="B13" s="5">
        <v>4.6199999999999998E-2</v>
      </c>
      <c r="C13" s="5">
        <v>1.9199999999999998E-2</v>
      </c>
      <c r="D13" s="5">
        <v>6.5000000000000002E-2</v>
      </c>
      <c r="E13" s="5">
        <f>Table1[[#This Row],[Inflation rate]]+Table1[[#This Row],[Real GDP growth]]</f>
        <v>8.4199999999999997E-2</v>
      </c>
      <c r="F13" s="5">
        <f>Table1[[#This Row],[Ten-year T.Bond rate]]-E13</f>
        <v>-3.7999999999999999E-2</v>
      </c>
      <c r="G13" s="1">
        <f>IF(Table1[[#This Row],[Intrinsic riskfree rate]]&gt;0,Table1[[#This Row],[Ten-year T.Bond rate]]/Table1[[#This Row],[Intrinsic riskfree rate]],"NA")</f>
        <v>0.54869358669833723</v>
      </c>
      <c r="H13" s="6">
        <v>4.3200000000000002E-2</v>
      </c>
      <c r="I13" s="9">
        <f t="shared" ref="I13:J13" si="10">AVERAGE(C4:C13)</f>
        <v>1.7171569999999997E-2</v>
      </c>
      <c r="J13" s="9">
        <f t="shared" si="10"/>
        <v>3.8400000000000004E-2</v>
      </c>
      <c r="K13" s="9">
        <f>Table1[[#This Row],[Real GDP growth (10-year average)]]+I13</f>
        <v>5.5571570000000001E-2</v>
      </c>
      <c r="L13" s="9">
        <f>Table1[[#This Row],[Ten-year T.Bond rate]]-K13</f>
        <v>-9.3715700000000027E-3</v>
      </c>
      <c r="N13">
        <v>1956</v>
      </c>
      <c r="O13" s="17">
        <v>2.8299999999999999E-2</v>
      </c>
      <c r="P13" s="17">
        <v>2.1000000000000001E-2</v>
      </c>
    </row>
    <row r="14" spans="1:16" x14ac:dyDescent="0.2">
      <c r="A14" s="2">
        <v>1966</v>
      </c>
      <c r="B14" s="5">
        <v>4.8399999999999999E-2</v>
      </c>
      <c r="C14" s="5">
        <v>3.3595E-2</v>
      </c>
      <c r="D14" s="5">
        <v>6.6000000000000003E-2</v>
      </c>
      <c r="E14" s="5">
        <f>Table1[[#This Row],[Inflation rate]]+Table1[[#This Row],[Real GDP growth]]</f>
        <v>9.9595000000000003E-2</v>
      </c>
      <c r="F14" s="5">
        <f>Table1[[#This Row],[Ten-year T.Bond rate]]-E14</f>
        <v>-5.1195000000000004E-2</v>
      </c>
      <c r="G14" s="1">
        <f>IF(Table1[[#This Row],[Intrinsic riskfree rate]]&gt;0,Table1[[#This Row],[Ten-year T.Bond rate]]/Table1[[#This Row],[Intrinsic riskfree rate]],"NA")</f>
        <v>0.48596817109292634</v>
      </c>
      <c r="H14" s="6">
        <v>5.3999999999999999E-2</v>
      </c>
      <c r="I14" s="9">
        <f t="shared" ref="I14:J14" si="11">AVERAGE(C5:C14)</f>
        <v>1.7702639999999999E-2</v>
      </c>
      <c r="J14" s="9">
        <f t="shared" si="11"/>
        <v>4.2900000000000001E-2</v>
      </c>
      <c r="K14" s="9">
        <f>Table1[[#This Row],[Real GDP growth (10-year average)]]+I14</f>
        <v>6.0602639999999999E-2</v>
      </c>
      <c r="L14" s="9">
        <f>Table1[[#This Row],[Ten-year T.Bond rate]]-K14</f>
        <v>-1.2202640000000001E-2</v>
      </c>
      <c r="N14">
        <v>1957</v>
      </c>
      <c r="O14" s="5">
        <v>3.04E-2</v>
      </c>
      <c r="P14" s="5">
        <v>2.1000000000000001E-2</v>
      </c>
    </row>
    <row r="15" spans="1:16" x14ac:dyDescent="0.2">
      <c r="A15" s="2">
        <v>1967</v>
      </c>
      <c r="B15" s="5">
        <v>5.7000000000000002E-2</v>
      </c>
      <c r="C15" s="5">
        <v>3.2806799999999997E-2</v>
      </c>
      <c r="D15" s="5">
        <v>2.7E-2</v>
      </c>
      <c r="E15" s="5">
        <f>Table1[[#This Row],[Inflation rate]]+Table1[[#This Row],[Real GDP growth]]</f>
        <v>5.9806799999999993E-2</v>
      </c>
      <c r="F15" s="5">
        <f>Table1[[#This Row],[Ten-year T.Bond rate]]-E15</f>
        <v>-2.8067999999999912E-3</v>
      </c>
      <c r="G15" s="1">
        <f>IF(Table1[[#This Row],[Intrinsic riskfree rate]]&gt;0,Table1[[#This Row],[Ten-year T.Bond rate]]/Table1[[#This Row],[Intrinsic riskfree rate]],"NA")</f>
        <v>0.9530688817993942</v>
      </c>
      <c r="H15" s="6">
        <v>4.5100000000000001E-2</v>
      </c>
      <c r="I15" s="9">
        <f t="shared" ref="I15:J15" si="12">AVERAGE(C6:C15)</f>
        <v>1.7943149999999998E-2</v>
      </c>
      <c r="J15" s="9">
        <f t="shared" si="12"/>
        <v>4.3499999999999997E-2</v>
      </c>
      <c r="K15" s="9">
        <f>Table1[[#This Row],[Real GDP growth (10-year average)]]+I15</f>
        <v>6.1443149999999995E-2</v>
      </c>
      <c r="L15" s="9">
        <f>Table1[[#This Row],[Ten-year T.Bond rate]]-K15</f>
        <v>-4.4431499999999929E-3</v>
      </c>
      <c r="N15">
        <v>1958</v>
      </c>
      <c r="O15" s="17">
        <v>1.7600000000000001E-2</v>
      </c>
      <c r="P15" s="17">
        <v>-7.0000000000000001E-3</v>
      </c>
    </row>
    <row r="16" spans="1:16" x14ac:dyDescent="0.2">
      <c r="A16" s="2">
        <v>1968</v>
      </c>
      <c r="B16" s="5">
        <v>6.0299999999999999E-2</v>
      </c>
      <c r="C16" s="5">
        <v>4.7058799999999998E-2</v>
      </c>
      <c r="D16" s="5">
        <v>4.9000000000000002E-2</v>
      </c>
      <c r="E16" s="5">
        <f>Table1[[#This Row],[Inflation rate]]+Table1[[#This Row],[Real GDP growth]]</f>
        <v>9.60588E-2</v>
      </c>
      <c r="F16" s="5">
        <f>Table1[[#This Row],[Ten-year T.Bond rate]]-E16</f>
        <v>-3.57588E-2</v>
      </c>
      <c r="G16" s="1">
        <f>IF(Table1[[#This Row],[Intrinsic riskfree rate]]&gt;0,Table1[[#This Row],[Ten-year T.Bond rate]]/Table1[[#This Row],[Intrinsic riskfree rate]],"NA")</f>
        <v>0.62774050893827527</v>
      </c>
      <c r="H16" s="6">
        <v>6.0199999999999997E-2</v>
      </c>
      <c r="I16" s="9">
        <f t="shared" ref="I16:J16" si="13">AVERAGE(C7:C16)</f>
        <v>2.08928E-2</v>
      </c>
      <c r="J16" s="9">
        <f t="shared" si="13"/>
        <v>4.9099999999999998E-2</v>
      </c>
      <c r="K16" s="9">
        <f>Table1[[#This Row],[Real GDP growth (10-year average)]]+I16</f>
        <v>6.9992799999999994E-2</v>
      </c>
      <c r="L16" s="9">
        <f>Table1[[#This Row],[Ten-year T.Bond rate]]-K16</f>
        <v>-9.6927999999999945E-3</v>
      </c>
      <c r="N16">
        <v>1959</v>
      </c>
      <c r="O16" s="5">
        <v>1.52E-2</v>
      </c>
      <c r="P16" s="5">
        <v>6.9000000000000006E-2</v>
      </c>
    </row>
    <row r="17" spans="1:16" x14ac:dyDescent="0.2">
      <c r="A17" s="2">
        <v>1969</v>
      </c>
      <c r="B17" s="5">
        <v>7.6499999999999999E-2</v>
      </c>
      <c r="C17" s="5">
        <v>5.8988800000000001E-2</v>
      </c>
      <c r="D17" s="5">
        <v>3.1E-2</v>
      </c>
      <c r="E17" s="5">
        <f>Table1[[#This Row],[Inflation rate]]+Table1[[#This Row],[Real GDP growth]]</f>
        <v>8.9988800000000008E-2</v>
      </c>
      <c r="F17" s="5">
        <f>Table1[[#This Row],[Ten-year T.Bond rate]]-E17</f>
        <v>-1.3488800000000009E-2</v>
      </c>
      <c r="G17" s="1">
        <f>IF(Table1[[#This Row],[Intrinsic riskfree rate]]&gt;0,Table1[[#This Row],[Ten-year T.Bond rate]]/Table1[[#This Row],[Intrinsic riskfree rate]],"NA")</f>
        <v>0.85010579094287275</v>
      </c>
      <c r="H17" s="6">
        <v>8.9700000000000002E-2</v>
      </c>
      <c r="I17" s="9">
        <f t="shared" ref="I17:J17" si="14">AVERAGE(C8:C17)</f>
        <v>2.5272870000000003E-2</v>
      </c>
      <c r="J17" s="9">
        <f t="shared" si="14"/>
        <v>4.5299999999999993E-2</v>
      </c>
      <c r="K17" s="9">
        <f>Table1[[#This Row],[Real GDP growth (10-year average)]]+I17</f>
        <v>7.0572869999999996E-2</v>
      </c>
      <c r="L17" s="9">
        <f>Table1[[#This Row],[Ten-year T.Bond rate]]-K17</f>
        <v>5.9271300000000027E-3</v>
      </c>
      <c r="N17">
        <v>1960</v>
      </c>
      <c r="O17" s="17">
        <v>1.3599999999999999E-2</v>
      </c>
      <c r="P17" s="17">
        <v>2.5999999999999999E-2</v>
      </c>
    </row>
    <row r="18" spans="1:16" x14ac:dyDescent="0.2">
      <c r="A18" s="2">
        <v>1970</v>
      </c>
      <c r="B18" s="5">
        <v>6.3899999999999998E-2</v>
      </c>
      <c r="C18" s="5">
        <v>5.57029E-2</v>
      </c>
      <c r="D18" s="5">
        <v>2E-3</v>
      </c>
      <c r="E18" s="5">
        <f>Table1[[#This Row],[Inflation rate]]+Table1[[#This Row],[Real GDP growth]]</f>
        <v>5.7702900000000001E-2</v>
      </c>
      <c r="F18" s="5">
        <f>Table1[[#This Row],[Ten-year T.Bond rate]]-E18</f>
        <v>6.1970999999999971E-3</v>
      </c>
      <c r="G18" s="1">
        <f>IF(Table1[[#This Row],[Intrinsic riskfree rate]]&gt;0,Table1[[#This Row],[Ten-year T.Bond rate]]/Table1[[#This Row],[Intrinsic riskfree rate]],"NA")</f>
        <v>1.1073966819691905</v>
      </c>
      <c r="H18" s="6">
        <v>4.9000000000000002E-2</v>
      </c>
      <c r="I18" s="9">
        <f t="shared" ref="I18:J18" si="15">AVERAGE(C9:C18)</f>
        <v>2.9483080000000002E-2</v>
      </c>
      <c r="J18" s="9">
        <f t="shared" si="15"/>
        <v>4.2900000000000008E-2</v>
      </c>
      <c r="K18" s="9">
        <f>Table1[[#This Row],[Real GDP growth (10-year average)]]+I18</f>
        <v>7.2383080000000016E-2</v>
      </c>
      <c r="L18" s="9">
        <f>Table1[[#This Row],[Ten-year T.Bond rate]]-K18</f>
        <v>-8.4830800000000178E-3</v>
      </c>
      <c r="N18">
        <v>1961</v>
      </c>
      <c r="O18" s="5">
        <v>6.7000000000000002E-3</v>
      </c>
      <c r="P18" s="5">
        <v>2.5999999999999999E-2</v>
      </c>
    </row>
    <row r="19" spans="1:16" x14ac:dyDescent="0.2">
      <c r="A19" s="2">
        <v>1971</v>
      </c>
      <c r="B19" s="5">
        <v>5.9299999999999999E-2</v>
      </c>
      <c r="C19" s="5">
        <v>3.2663299999999999E-2</v>
      </c>
      <c r="D19" s="5">
        <v>3.3000000000000002E-2</v>
      </c>
      <c r="E19" s="5">
        <f>Table1[[#This Row],[Inflation rate]]+Table1[[#This Row],[Real GDP growth]]</f>
        <v>6.5663300000000008E-2</v>
      </c>
      <c r="F19" s="5">
        <f>Table1[[#This Row],[Ten-year T.Bond rate]]-E19</f>
        <v>-6.3633000000000092E-3</v>
      </c>
      <c r="G19" s="1">
        <f>IF(Table1[[#This Row],[Intrinsic riskfree rate]]&gt;0,Table1[[#This Row],[Ten-year T.Bond rate]]/Table1[[#This Row],[Intrinsic riskfree rate]],"NA")</f>
        <v>0.90309198593430406</v>
      </c>
      <c r="H19" s="6">
        <v>4.1399999999999999E-2</v>
      </c>
      <c r="I19" s="9">
        <f t="shared" ref="I19:J19" si="16">AVERAGE(C10:C19)</f>
        <v>3.2078490000000001E-2</v>
      </c>
      <c r="J19" s="9">
        <f t="shared" si="16"/>
        <v>4.3600000000000007E-2</v>
      </c>
      <c r="K19" s="9">
        <f>Table1[[#This Row],[Real GDP growth (10-year average)]]+I19</f>
        <v>7.5678490000000015E-2</v>
      </c>
      <c r="L19" s="9">
        <f>Table1[[#This Row],[Ten-year T.Bond rate]]-K19</f>
        <v>-1.6378490000000016E-2</v>
      </c>
      <c r="N19">
        <v>1962</v>
      </c>
      <c r="O19" s="17">
        <v>1.23E-2</v>
      </c>
      <c r="P19" s="17">
        <v>6.0999999999999999E-2</v>
      </c>
    </row>
    <row r="20" spans="1:16" x14ac:dyDescent="0.2">
      <c r="A20" s="2">
        <v>1972</v>
      </c>
      <c r="B20" s="5">
        <v>6.3600000000000004E-2</v>
      </c>
      <c r="C20" s="5">
        <v>3.4063299999999998E-2</v>
      </c>
      <c r="D20" s="5">
        <v>5.1999999999999998E-2</v>
      </c>
      <c r="E20" s="5">
        <f>Table1[[#This Row],[Inflation rate]]+Table1[[#This Row],[Real GDP growth]]</f>
        <v>8.6063299999999995E-2</v>
      </c>
      <c r="F20" s="5">
        <f>Table1[[#This Row],[Ten-year T.Bond rate]]-E20</f>
        <v>-2.2463299999999992E-2</v>
      </c>
      <c r="G20" s="1">
        <f>IF(Table1[[#This Row],[Intrinsic riskfree rate]]&gt;0,Table1[[#This Row],[Ten-year T.Bond rate]]/Table1[[#This Row],[Intrinsic riskfree rate]],"NA")</f>
        <v>0.73899095200857978</v>
      </c>
      <c r="H20" s="6">
        <v>5.33E-2</v>
      </c>
      <c r="I20" s="9">
        <f t="shared" ref="I20:J20" si="17">AVERAGE(C11:C20)</f>
        <v>3.4251900000000002E-2</v>
      </c>
      <c r="J20" s="9">
        <f t="shared" si="17"/>
        <v>4.2700000000000002E-2</v>
      </c>
      <c r="K20" s="9">
        <f>Table1[[#This Row],[Real GDP growth (10-year average)]]+I20</f>
        <v>7.6951900000000004E-2</v>
      </c>
      <c r="L20" s="9">
        <f>Table1[[#This Row],[Ten-year T.Bond rate]]-K20</f>
        <v>-1.33519E-2</v>
      </c>
      <c r="N20">
        <v>1963</v>
      </c>
      <c r="O20" s="5">
        <v>1.6500000000000001E-2</v>
      </c>
      <c r="P20" s="5">
        <v>4.3999999999999997E-2</v>
      </c>
    </row>
    <row r="21" spans="1:16" x14ac:dyDescent="0.2">
      <c r="A21" s="2">
        <v>1973</v>
      </c>
      <c r="B21" s="5">
        <v>6.7400000000000002E-2</v>
      </c>
      <c r="C21" s="5">
        <v>8.9411799999999986E-2</v>
      </c>
      <c r="D21" s="5">
        <v>5.6000000000000001E-2</v>
      </c>
      <c r="E21" s="5">
        <f>Table1[[#This Row],[Inflation rate]]+Table1[[#This Row],[Real GDP growth]]</f>
        <v>0.14541179999999998</v>
      </c>
      <c r="F21" s="5">
        <f>Table1[[#This Row],[Ten-year T.Bond rate]]-E21</f>
        <v>-7.8011799999999978E-2</v>
      </c>
      <c r="G21" s="1">
        <f>IF(Table1[[#This Row],[Intrinsic riskfree rate]]&gt;0,Table1[[#This Row],[Ten-year T.Bond rate]]/Table1[[#This Row],[Intrinsic riskfree rate]],"NA")</f>
        <v>0.46351121435811959</v>
      </c>
      <c r="H21" s="6">
        <v>9.9500000000000005E-2</v>
      </c>
      <c r="I21" s="9">
        <f t="shared" ref="I21:J21" si="18">AVERAGE(C12:C21)</f>
        <v>4.1547260000000003E-2</v>
      </c>
      <c r="J21" s="9">
        <f t="shared" si="18"/>
        <v>4.3900000000000008E-2</v>
      </c>
      <c r="K21" s="9">
        <f>Table1[[#This Row],[Real GDP growth (10-year average)]]+I21</f>
        <v>8.5447260000000011E-2</v>
      </c>
      <c r="L21" s="9">
        <f>Table1[[#This Row],[Ten-year T.Bond rate]]-K21</f>
        <v>-1.8047260000000009E-2</v>
      </c>
    </row>
    <row r="22" spans="1:16" x14ac:dyDescent="0.2">
      <c r="A22" s="2">
        <v>1974</v>
      </c>
      <c r="B22" s="5">
        <v>7.4300000000000005E-2</v>
      </c>
      <c r="C22" s="5">
        <v>0.1209503</v>
      </c>
      <c r="D22" s="5">
        <v>-5.0000000000000001E-3</v>
      </c>
      <c r="E22" s="5">
        <f>Table1[[#This Row],[Inflation rate]]+Table1[[#This Row],[Real GDP growth]]</f>
        <v>0.11595029999999999</v>
      </c>
      <c r="F22" s="5">
        <f>Table1[[#This Row],[Ten-year T.Bond rate]]-E22</f>
        <v>-4.1650299999999987E-2</v>
      </c>
      <c r="G22" s="1">
        <f>IF(Table1[[#This Row],[Intrinsic riskfree rate]]&gt;0,Table1[[#This Row],[Ten-year T.Bond rate]]/Table1[[#This Row],[Intrinsic riskfree rate]],"NA")</f>
        <v>0.64079178751585819</v>
      </c>
      <c r="H22" s="6">
        <v>8.5300000000000001E-2</v>
      </c>
      <c r="I22" s="9">
        <f t="shared" ref="I22:J22" si="19">AVERAGE(C13:C22)</f>
        <v>5.2444099999999993E-2</v>
      </c>
      <c r="J22" s="9">
        <f t="shared" si="19"/>
        <v>3.7600000000000001E-2</v>
      </c>
      <c r="K22" s="9">
        <f>Table1[[#This Row],[Real GDP growth (10-year average)]]+I22</f>
        <v>9.0044099999999988E-2</v>
      </c>
      <c r="L22" s="9">
        <f>Table1[[#This Row],[Ten-year T.Bond rate]]-K22</f>
        <v>-1.5744099999999983E-2</v>
      </c>
    </row>
    <row r="23" spans="1:16" x14ac:dyDescent="0.2">
      <c r="A23" s="2">
        <v>1975</v>
      </c>
      <c r="B23" s="5">
        <v>0.08</v>
      </c>
      <c r="C23" s="5">
        <v>7.129089999999999E-2</v>
      </c>
      <c r="D23" s="5">
        <v>-2E-3</v>
      </c>
      <c r="E23" s="5">
        <f>Table1[[#This Row],[Inflation rate]]+Table1[[#This Row],[Real GDP growth]]</f>
        <v>6.9290899999999989E-2</v>
      </c>
      <c r="F23" s="5">
        <f>Table1[[#This Row],[Ten-year T.Bond rate]]-E23</f>
        <v>1.0709100000000013E-2</v>
      </c>
      <c r="G23" s="1">
        <f>IF(Table1[[#This Row],[Intrinsic riskfree rate]]&gt;0,Table1[[#This Row],[Ten-year T.Bond rate]]/Table1[[#This Row],[Intrinsic riskfree rate]],"NA")</f>
        <v>1.1545527623396437</v>
      </c>
      <c r="H23" s="6">
        <v>5.1999999999999998E-2</v>
      </c>
      <c r="I23" s="9">
        <f t="shared" ref="I23:J23" si="20">AVERAGE(C14:C23)</f>
        <v>5.765319E-2</v>
      </c>
      <c r="J23" s="9">
        <f t="shared" si="20"/>
        <v>3.09E-2</v>
      </c>
      <c r="K23" s="9">
        <f>Table1[[#This Row],[Real GDP growth (10-year average)]]+I23</f>
        <v>8.8553190000000004E-2</v>
      </c>
      <c r="L23" s="9">
        <f>Table1[[#This Row],[Ten-year T.Bond rate]]-K23</f>
        <v>-8.5531900000000022E-3</v>
      </c>
    </row>
    <row r="24" spans="1:16" x14ac:dyDescent="0.2">
      <c r="A24" s="2">
        <v>1976</v>
      </c>
      <c r="B24" s="5">
        <v>6.8699999999999997E-2</v>
      </c>
      <c r="C24" s="5">
        <v>5.03597E-2</v>
      </c>
      <c r="D24" s="5">
        <v>5.3999999999999999E-2</v>
      </c>
      <c r="E24" s="5">
        <f>Table1[[#This Row],[Inflation rate]]+Table1[[#This Row],[Real GDP growth]]</f>
        <v>0.1043597</v>
      </c>
      <c r="F24" s="5">
        <f>Table1[[#This Row],[Ten-year T.Bond rate]]-E24</f>
        <v>-3.5659700000000003E-2</v>
      </c>
      <c r="G24" s="1">
        <f>IF(Table1[[#This Row],[Intrinsic riskfree rate]]&gt;0,Table1[[#This Row],[Ten-year T.Bond rate]]/Table1[[#This Row],[Intrinsic riskfree rate]],"NA")</f>
        <v>0.65830009093548558</v>
      </c>
      <c r="H24" s="6">
        <v>4.65E-2</v>
      </c>
      <c r="I24" s="9">
        <f t="shared" ref="I24:J24" si="21">AVERAGE(C15:C24)</f>
        <v>5.9329659999999992E-2</v>
      </c>
      <c r="J24" s="9">
        <f t="shared" si="21"/>
        <v>2.9699999999999997E-2</v>
      </c>
      <c r="K24" s="9">
        <f>Table1[[#This Row],[Real GDP growth (10-year average)]]+I24</f>
        <v>8.9029659999999983E-2</v>
      </c>
      <c r="L24" s="9">
        <f>Table1[[#This Row],[Ten-year T.Bond rate]]-K24</f>
        <v>-2.0329659999999986E-2</v>
      </c>
    </row>
    <row r="25" spans="1:16" x14ac:dyDescent="0.2">
      <c r="A25" s="2">
        <v>1977</v>
      </c>
      <c r="B25" s="5">
        <v>7.6899999999999996E-2</v>
      </c>
      <c r="C25" s="5">
        <v>6.6780800000000001E-2</v>
      </c>
      <c r="D25" s="5">
        <v>4.5999999999999999E-2</v>
      </c>
      <c r="E25" s="5">
        <f>Table1[[#This Row],[Inflation rate]]+Table1[[#This Row],[Real GDP growth]]</f>
        <v>0.1127808</v>
      </c>
      <c r="F25" s="5">
        <f>Table1[[#This Row],[Ten-year T.Bond rate]]-E25</f>
        <v>-3.5880800000000004E-2</v>
      </c>
      <c r="G25" s="1">
        <f>IF(Table1[[#This Row],[Intrinsic riskfree rate]]&gt;0,Table1[[#This Row],[Ten-year T.Bond rate]]/Table1[[#This Row],[Intrinsic riskfree rate]],"NA")</f>
        <v>0.68185364884803079</v>
      </c>
      <c r="H25" s="6">
        <v>6.5600000000000006E-2</v>
      </c>
      <c r="I25" s="9">
        <f t="shared" ref="I25:J25" si="22">AVERAGE(C16:C25)</f>
        <v>6.2727060000000001E-2</v>
      </c>
      <c r="J25" s="9">
        <f t="shared" si="22"/>
        <v>3.1600000000000003E-2</v>
      </c>
      <c r="K25" s="9">
        <f>Table1[[#This Row],[Real GDP growth (10-year average)]]+I25</f>
        <v>9.4327060000000004E-2</v>
      </c>
      <c r="L25" s="9">
        <f>Table1[[#This Row],[Ten-year T.Bond rate]]-K25</f>
        <v>-1.7427060000000008E-2</v>
      </c>
    </row>
    <row r="26" spans="1:16" x14ac:dyDescent="0.2">
      <c r="A26" s="2">
        <v>1978</v>
      </c>
      <c r="B26" s="5">
        <v>9.01E-2</v>
      </c>
      <c r="C26" s="5">
        <v>8.9887599999999998E-2</v>
      </c>
      <c r="D26" s="5">
        <v>5.6000000000000001E-2</v>
      </c>
      <c r="E26" s="5">
        <f>Table1[[#This Row],[Inflation rate]]+Table1[[#This Row],[Real GDP growth]]</f>
        <v>0.14588760000000001</v>
      </c>
      <c r="F26" s="5">
        <f>Table1[[#This Row],[Ten-year T.Bond rate]]-E26</f>
        <v>-5.5787600000000007E-2</v>
      </c>
      <c r="G26" s="1">
        <f>IF(Table1[[#This Row],[Intrinsic riskfree rate]]&gt;0,Table1[[#This Row],[Ten-year T.Bond rate]]/Table1[[#This Row],[Intrinsic riskfree rate]],"NA")</f>
        <v>0.61759875410932796</v>
      </c>
      <c r="H26" s="6">
        <v>0.1003</v>
      </c>
      <c r="I26" s="9">
        <f t="shared" ref="I26:J26" si="23">AVERAGE(C17:C26)</f>
        <v>6.700993999999999E-2</v>
      </c>
      <c r="J26" s="9">
        <f t="shared" si="23"/>
        <v>3.2299999999999995E-2</v>
      </c>
      <c r="K26" s="9">
        <f>Table1[[#This Row],[Real GDP growth (10-year average)]]+I26</f>
        <v>9.9309939999999985E-2</v>
      </c>
      <c r="L26" s="9">
        <f>Table1[[#This Row],[Ten-year T.Bond rate]]-K26</f>
        <v>-9.2099399999999859E-3</v>
      </c>
    </row>
    <row r="27" spans="1:16" x14ac:dyDescent="0.2">
      <c r="A27" s="2">
        <v>1979</v>
      </c>
      <c r="B27" s="5">
        <v>0.10390000000000001</v>
      </c>
      <c r="C27" s="5">
        <v>0.1325479</v>
      </c>
      <c r="D27" s="5">
        <v>3.2000000000000001E-2</v>
      </c>
      <c r="E27" s="5">
        <f>Table1[[#This Row],[Inflation rate]]+Table1[[#This Row],[Real GDP growth]]</f>
        <v>0.1645479</v>
      </c>
      <c r="F27" s="5">
        <f>Table1[[#This Row],[Ten-year T.Bond rate]]-E27</f>
        <v>-6.0647899999999991E-2</v>
      </c>
      <c r="G27" s="1">
        <f>IF(Table1[[#This Row],[Intrinsic riskfree rate]]&gt;0,Table1[[#This Row],[Ten-year T.Bond rate]]/Table1[[#This Row],[Intrinsic riskfree rate]],"NA")</f>
        <v>0.63142707989588442</v>
      </c>
      <c r="H27" s="6">
        <v>0.13780000000000001</v>
      </c>
      <c r="I27" s="9">
        <f t="shared" ref="I27:J27" si="24">AVERAGE(C18:C27)</f>
        <v>7.4365849999999997E-2</v>
      </c>
      <c r="J27" s="9">
        <f t="shared" si="24"/>
        <v>3.2399999999999998E-2</v>
      </c>
      <c r="K27" s="9">
        <f>Table1[[#This Row],[Real GDP growth (10-year average)]]+I27</f>
        <v>0.10676585</v>
      </c>
      <c r="L27" s="9">
        <f>Table1[[#This Row],[Ten-year T.Bond rate]]-K27</f>
        <v>-2.8658499999999892E-3</v>
      </c>
    </row>
    <row r="28" spans="1:16" x14ac:dyDescent="0.2">
      <c r="A28" s="2">
        <v>1980</v>
      </c>
      <c r="B28" s="5">
        <v>0.12839999999999999</v>
      </c>
      <c r="C28" s="5">
        <v>0.1235371</v>
      </c>
      <c r="D28" s="5">
        <v>-2E-3</v>
      </c>
      <c r="E28" s="5">
        <f>Table1[[#This Row],[Inflation rate]]+Table1[[#This Row],[Real GDP growth]]</f>
        <v>0.1215371</v>
      </c>
      <c r="F28" s="5">
        <f>Table1[[#This Row],[Ten-year T.Bond rate]]-E28</f>
        <v>6.8628999999999912E-3</v>
      </c>
      <c r="G28" s="1">
        <f>IF(Table1[[#This Row],[Intrinsic riskfree rate]]&gt;0,Table1[[#This Row],[Ten-year T.Bond rate]]/Table1[[#This Row],[Intrinsic riskfree rate]],"NA")</f>
        <v>1.0564675313134837</v>
      </c>
      <c r="H28" s="6">
        <v>0.189</v>
      </c>
      <c r="I28" s="9">
        <f t="shared" ref="I28:J28" si="25">AVERAGE(C19:C28)</f>
        <v>8.1149269999999996E-2</v>
      </c>
      <c r="J28" s="9">
        <f t="shared" si="25"/>
        <v>3.1999999999999994E-2</v>
      </c>
      <c r="K28" s="9">
        <f>Table1[[#This Row],[Real GDP growth (10-year average)]]+I28</f>
        <v>0.11314927</v>
      </c>
      <c r="L28" s="9">
        <f>Table1[[#This Row],[Ten-year T.Bond rate]]-K28</f>
        <v>1.525072999999999E-2</v>
      </c>
    </row>
    <row r="29" spans="1:16" x14ac:dyDescent="0.2">
      <c r="A29" s="2">
        <v>1981</v>
      </c>
      <c r="B29" s="5">
        <v>0.13719999999999999</v>
      </c>
      <c r="C29" s="5">
        <v>8.9120399999999989E-2</v>
      </c>
      <c r="D29" s="5">
        <v>2.5999999999999999E-2</v>
      </c>
      <c r="E29" s="5">
        <f>Table1[[#This Row],[Inflation rate]]+Table1[[#This Row],[Real GDP growth]]</f>
        <v>0.11512039999999998</v>
      </c>
      <c r="F29" s="5">
        <f>Table1[[#This Row],[Ten-year T.Bond rate]]-E29</f>
        <v>2.2079600000000005E-2</v>
      </c>
      <c r="G29" s="1">
        <f>IF(Table1[[#This Row],[Intrinsic riskfree rate]]&gt;0,Table1[[#This Row],[Ten-year T.Bond rate]]/Table1[[#This Row],[Intrinsic riskfree rate]],"NA")</f>
        <v>1.1917957199592775</v>
      </c>
      <c r="H29" s="6">
        <v>0.1237</v>
      </c>
      <c r="I29" s="9">
        <f t="shared" ref="I29:J29" si="26">AVERAGE(C20:C29)</f>
        <v>8.6794979999999994E-2</v>
      </c>
      <c r="J29" s="9">
        <f t="shared" si="26"/>
        <v>3.1300000000000008E-2</v>
      </c>
      <c r="K29" s="9">
        <f>Table1[[#This Row],[Real GDP growth (10-year average)]]+I29</f>
        <v>0.11809498</v>
      </c>
      <c r="L29" s="9">
        <f>Table1[[#This Row],[Ten-year T.Bond rate]]-K29</f>
        <v>1.9105019999999986E-2</v>
      </c>
    </row>
    <row r="30" spans="1:16" x14ac:dyDescent="0.2">
      <c r="A30" s="2">
        <v>1982</v>
      </c>
      <c r="B30" s="5">
        <v>0.10539999999999999</v>
      </c>
      <c r="C30" s="5">
        <v>3.8257199999999998E-2</v>
      </c>
      <c r="D30" s="5">
        <v>-1.9E-2</v>
      </c>
      <c r="E30" s="5">
        <f>Table1[[#This Row],[Inflation rate]]+Table1[[#This Row],[Real GDP growth]]</f>
        <v>1.9257199999999999E-2</v>
      </c>
      <c r="F30" s="5">
        <f>Table1[[#This Row],[Ten-year T.Bond rate]]-E30</f>
        <v>8.6142799999999992E-2</v>
      </c>
      <c r="G30" s="1">
        <f>IF(Table1[[#This Row],[Intrinsic riskfree rate]]&gt;0,Table1[[#This Row],[Ten-year T.Bond rate]]/Table1[[#This Row],[Intrinsic riskfree rate]],"NA")</f>
        <v>5.4732775273663874</v>
      </c>
      <c r="H30" s="6">
        <v>8.9499999999999996E-2</v>
      </c>
      <c r="I30" s="9">
        <f t="shared" ref="I30:J30" si="27">AVERAGE(C21:C30)</f>
        <v>8.7214369999999999E-2</v>
      </c>
      <c r="J30" s="9">
        <f t="shared" si="27"/>
        <v>2.4200000000000003E-2</v>
      </c>
      <c r="K30" s="9">
        <f>Table1[[#This Row],[Real GDP growth (10-year average)]]+I30</f>
        <v>0.11141437</v>
      </c>
      <c r="L30" s="9">
        <f>Table1[[#This Row],[Ten-year T.Bond rate]]-K30</f>
        <v>-6.014370000000005E-3</v>
      </c>
    </row>
    <row r="31" spans="1:16" x14ac:dyDescent="0.2">
      <c r="A31" s="2">
        <v>1983</v>
      </c>
      <c r="B31" s="5">
        <v>0.1183</v>
      </c>
      <c r="C31" s="5">
        <v>3.7871000000000002E-2</v>
      </c>
      <c r="D31" s="5">
        <v>4.5999999999999999E-2</v>
      </c>
      <c r="E31" s="5">
        <f>Table1[[#This Row],[Inflation rate]]+Table1[[#This Row],[Real GDP growth]]</f>
        <v>8.3871000000000001E-2</v>
      </c>
      <c r="F31" s="5">
        <f>Table1[[#This Row],[Ten-year T.Bond rate]]-E31</f>
        <v>3.4429000000000001E-2</v>
      </c>
      <c r="G31" s="1">
        <f>IF(Table1[[#This Row],[Intrinsic riskfree rate]]&gt;0,Table1[[#This Row],[Ten-year T.Bond rate]]/Table1[[#This Row],[Intrinsic riskfree rate]],"NA")</f>
        <v>1.4104994575002086</v>
      </c>
      <c r="H31" s="6">
        <v>9.4700000000000006E-2</v>
      </c>
      <c r="I31" s="9">
        <f t="shared" ref="I31:J31" si="28">AVERAGE(C22:C31)</f>
        <v>8.2060289999999994E-2</v>
      </c>
      <c r="J31" s="9">
        <f t="shared" si="28"/>
        <v>2.3199999999999998E-2</v>
      </c>
      <c r="K31" s="9">
        <f>Table1[[#This Row],[Real GDP growth (10-year average)]]+I31</f>
        <v>0.10526028999999999</v>
      </c>
      <c r="L31" s="9">
        <f>Table1[[#This Row],[Ten-year T.Bond rate]]-K31</f>
        <v>1.303971000000001E-2</v>
      </c>
    </row>
    <row r="32" spans="1:16" x14ac:dyDescent="0.2">
      <c r="A32" s="2">
        <v>1984</v>
      </c>
      <c r="B32" s="5">
        <v>0.115</v>
      </c>
      <c r="C32" s="5">
        <v>4.0433899999999995E-2</v>
      </c>
      <c r="D32" s="5">
        <v>7.2999999999999995E-2</v>
      </c>
      <c r="E32" s="5">
        <f>Table1[[#This Row],[Inflation rate]]+Table1[[#This Row],[Real GDP growth]]</f>
        <v>0.11343389999999999</v>
      </c>
      <c r="F32" s="5">
        <f>Table1[[#This Row],[Ten-year T.Bond rate]]-E32</f>
        <v>1.5661000000000147E-3</v>
      </c>
      <c r="G32" s="1">
        <f>IF(Table1[[#This Row],[Intrinsic riskfree rate]]&gt;0,Table1[[#This Row],[Ten-year T.Bond rate]]/Table1[[#This Row],[Intrinsic riskfree rate]],"NA")</f>
        <v>1.0138062783700466</v>
      </c>
      <c r="H32" s="6">
        <v>8.3799999999999999E-2</v>
      </c>
      <c r="I32" s="9">
        <f t="shared" ref="I32:J32" si="29">AVERAGE(C23:C32)</f>
        <v>7.4008649999999995E-2</v>
      </c>
      <c r="J32" s="9">
        <f t="shared" si="29"/>
        <v>3.1E-2</v>
      </c>
      <c r="K32" s="9">
        <f>Table1[[#This Row],[Real GDP growth (10-year average)]]+I32</f>
        <v>0.10500865</v>
      </c>
      <c r="L32" s="9">
        <f>Table1[[#This Row],[Ten-year T.Bond rate]]-K32</f>
        <v>9.9913500000000099E-3</v>
      </c>
    </row>
    <row r="33" spans="1:12" x14ac:dyDescent="0.2">
      <c r="A33" s="2">
        <v>1985</v>
      </c>
      <c r="B33" s="5">
        <v>9.2600000000000002E-2</v>
      </c>
      <c r="C33" s="5">
        <v>3.7914699999999996E-2</v>
      </c>
      <c r="D33" s="5">
        <v>4.2000000000000003E-2</v>
      </c>
      <c r="E33" s="5">
        <f>Table1[[#This Row],[Inflation rate]]+Table1[[#This Row],[Real GDP growth]]</f>
        <v>7.9914700000000005E-2</v>
      </c>
      <c r="F33" s="5">
        <f>Table1[[#This Row],[Ten-year T.Bond rate]]-E33</f>
        <v>1.2685299999999997E-2</v>
      </c>
      <c r="G33" s="1">
        <f>IF(Table1[[#This Row],[Intrinsic riskfree rate]]&gt;0,Table1[[#This Row],[Ten-year T.Bond rate]]/Table1[[#This Row],[Intrinsic riskfree rate]],"NA")</f>
        <v>1.1587355017287182</v>
      </c>
      <c r="H33" s="6">
        <v>8.2699999999999996E-2</v>
      </c>
      <c r="I33" s="9">
        <f t="shared" ref="I33:J33" si="30">AVERAGE(C24:C33)</f>
        <v>7.0671029999999996E-2</v>
      </c>
      <c r="J33" s="9">
        <f t="shared" si="30"/>
        <v>3.5400000000000001E-2</v>
      </c>
      <c r="K33" s="9">
        <f>Table1[[#This Row],[Real GDP growth (10-year average)]]+I33</f>
        <v>0.10607103</v>
      </c>
      <c r="L33" s="9">
        <f>Table1[[#This Row],[Ten-year T.Bond rate]]-K33</f>
        <v>-1.3471029999999995E-2</v>
      </c>
    </row>
    <row r="34" spans="1:12" x14ac:dyDescent="0.2">
      <c r="A34" s="2">
        <v>1986</v>
      </c>
      <c r="B34" s="5">
        <v>7.1099999999999997E-2</v>
      </c>
      <c r="C34" s="5">
        <v>1.1872100000000002E-2</v>
      </c>
      <c r="D34" s="5">
        <v>3.5000000000000003E-2</v>
      </c>
      <c r="E34" s="5">
        <f>Table1[[#This Row],[Inflation rate]]+Table1[[#This Row],[Real GDP growth]]</f>
        <v>4.6872100000000007E-2</v>
      </c>
      <c r="F34" s="5">
        <f>Table1[[#This Row],[Ten-year T.Bond rate]]-E34</f>
        <v>2.422789999999999E-2</v>
      </c>
      <c r="G34" s="1">
        <f>IF(Table1[[#This Row],[Intrinsic riskfree rate]]&gt;0,Table1[[#This Row],[Ten-year T.Bond rate]]/Table1[[#This Row],[Intrinsic riskfree rate]],"NA")</f>
        <v>1.5168938451658873</v>
      </c>
      <c r="H34" s="6">
        <v>6.9099999999999995E-2</v>
      </c>
      <c r="I34" s="9">
        <f t="shared" ref="I34:J34" si="31">AVERAGE(C25:C34)</f>
        <v>6.6822270000000003E-2</v>
      </c>
      <c r="J34" s="9">
        <f t="shared" si="31"/>
        <v>3.3499999999999995E-2</v>
      </c>
      <c r="K34" s="9">
        <f>Table1[[#This Row],[Real GDP growth (10-year average)]]+I34</f>
        <v>0.10032226999999999</v>
      </c>
      <c r="L34" s="9">
        <f>Table1[[#This Row],[Ten-year T.Bond rate]]-K34</f>
        <v>-2.9222269999999995E-2</v>
      </c>
    </row>
    <row r="35" spans="1:12" x14ac:dyDescent="0.2">
      <c r="A35" s="2">
        <v>1987</v>
      </c>
      <c r="B35" s="5">
        <v>8.9899999999999994E-2</v>
      </c>
      <c r="C35" s="5">
        <v>4.33213E-2</v>
      </c>
      <c r="D35" s="5">
        <v>3.5000000000000003E-2</v>
      </c>
      <c r="E35" s="5">
        <f>Table1[[#This Row],[Inflation rate]]+Table1[[#This Row],[Real GDP growth]]</f>
        <v>7.832130000000001E-2</v>
      </c>
      <c r="F35" s="5">
        <f>Table1[[#This Row],[Ten-year T.Bond rate]]-E35</f>
        <v>1.1578699999999983E-2</v>
      </c>
      <c r="G35" s="1">
        <f>IF(Table1[[#This Row],[Intrinsic riskfree rate]]&gt;0,Table1[[#This Row],[Ten-year T.Bond rate]]/Table1[[#This Row],[Intrinsic riskfree rate]],"NA")</f>
        <v>1.1478359016002031</v>
      </c>
      <c r="H35" s="6">
        <v>6.7699999999999996E-2</v>
      </c>
      <c r="I35" s="9">
        <f t="shared" ref="I35:J35" si="32">AVERAGE(C26:C35)</f>
        <v>6.4476320000000004E-2</v>
      </c>
      <c r="J35" s="9">
        <f t="shared" si="32"/>
        <v>3.2399999999999998E-2</v>
      </c>
      <c r="K35" s="9">
        <f>Table1[[#This Row],[Real GDP growth (10-year average)]]+I35</f>
        <v>9.6876320000000002E-2</v>
      </c>
      <c r="L35" s="9">
        <f>Table1[[#This Row],[Ten-year T.Bond rate]]-K35</f>
        <v>-6.9763200000000081E-3</v>
      </c>
    </row>
    <row r="36" spans="1:12" x14ac:dyDescent="0.2">
      <c r="A36" s="2">
        <v>1988</v>
      </c>
      <c r="B36" s="5">
        <v>9.11E-2</v>
      </c>
      <c r="C36" s="5">
        <v>4.41176E-2</v>
      </c>
      <c r="D36" s="5">
        <v>4.2000000000000003E-2</v>
      </c>
      <c r="E36" s="5">
        <f>Table1[[#This Row],[Inflation rate]]+Table1[[#This Row],[Real GDP growth]]</f>
        <v>8.6117600000000002E-2</v>
      </c>
      <c r="F36" s="5">
        <f>Table1[[#This Row],[Ten-year T.Bond rate]]-E36</f>
        <v>4.9823999999999979E-3</v>
      </c>
      <c r="G36" s="1">
        <f>IF(Table1[[#This Row],[Intrinsic riskfree rate]]&gt;0,Table1[[#This Row],[Ten-year T.Bond rate]]/Table1[[#This Row],[Intrinsic riskfree rate]],"NA")</f>
        <v>1.0578557693200925</v>
      </c>
      <c r="H36" s="6">
        <v>8.7599999999999997E-2</v>
      </c>
      <c r="I36" s="9">
        <f t="shared" ref="I36:J36" si="33">AVERAGE(C27:C36)</f>
        <v>5.9899319999999999E-2</v>
      </c>
      <c r="J36" s="9">
        <f t="shared" si="33"/>
        <v>3.1E-2</v>
      </c>
      <c r="K36" s="9">
        <f>Table1[[#This Row],[Real GDP growth (10-year average)]]+I36</f>
        <v>9.0899320000000006E-2</v>
      </c>
      <c r="L36" s="9">
        <f>Table1[[#This Row],[Ten-year T.Bond rate]]-K36</f>
        <v>2.0067999999999475E-4</v>
      </c>
    </row>
    <row r="37" spans="1:12" x14ac:dyDescent="0.2">
      <c r="A37" s="2">
        <v>1989</v>
      </c>
      <c r="B37" s="5">
        <v>7.8399999999999997E-2</v>
      </c>
      <c r="C37" s="5">
        <v>4.6396E-2</v>
      </c>
      <c r="D37" s="5">
        <v>3.6999999999999998E-2</v>
      </c>
      <c r="E37" s="5">
        <f>Table1[[#This Row],[Inflation rate]]+Table1[[#This Row],[Real GDP growth]]</f>
        <v>8.3395999999999998E-2</v>
      </c>
      <c r="F37" s="5">
        <f>Table1[[#This Row],[Ten-year T.Bond rate]]-E37</f>
        <v>-4.9960000000000004E-3</v>
      </c>
      <c r="G37" s="1">
        <f>IF(Table1[[#This Row],[Intrinsic riskfree rate]]&gt;0,Table1[[#This Row],[Ten-year T.Bond rate]]/Table1[[#This Row],[Intrinsic riskfree rate]],"NA")</f>
        <v>0.94009305002638011</v>
      </c>
      <c r="H37" s="6">
        <v>8.4500000000000006E-2</v>
      </c>
      <c r="I37" s="9">
        <f t="shared" ref="I37:J37" si="34">AVERAGE(C28:C37)</f>
        <v>5.1284129999999997E-2</v>
      </c>
      <c r="J37" s="9">
        <f t="shared" si="34"/>
        <v>3.15E-2</v>
      </c>
      <c r="K37" s="9">
        <f>Table1[[#This Row],[Real GDP growth (10-year average)]]+I37</f>
        <v>8.2784129999999997E-2</v>
      </c>
      <c r="L37" s="9">
        <f>Table1[[#This Row],[Ten-year T.Bond rate]]-K37</f>
        <v>-4.38413E-3</v>
      </c>
    </row>
    <row r="38" spans="1:12" x14ac:dyDescent="0.2">
      <c r="A38" s="2">
        <v>1990</v>
      </c>
      <c r="B38" s="5">
        <v>8.0799999999999997E-2</v>
      </c>
      <c r="C38" s="5">
        <v>6.2549499999999994E-2</v>
      </c>
      <c r="D38" s="5">
        <v>1.9E-2</v>
      </c>
      <c r="E38" s="5">
        <f>Table1[[#This Row],[Inflation rate]]+Table1[[#This Row],[Real GDP growth]]</f>
        <v>8.1549499999999997E-2</v>
      </c>
      <c r="F38" s="5">
        <f>Table1[[#This Row],[Ten-year T.Bond rate]]-E38</f>
        <v>-7.4950000000000017E-4</v>
      </c>
      <c r="G38" s="1">
        <f>IF(Table1[[#This Row],[Intrinsic riskfree rate]]&gt;0,Table1[[#This Row],[Ten-year T.Bond rate]]/Table1[[#This Row],[Intrinsic riskfree rate]],"NA")</f>
        <v>0.99080926308561057</v>
      </c>
      <c r="H38" s="6">
        <v>7.3099999999999998E-2</v>
      </c>
      <c r="I38" s="9">
        <f t="shared" ref="I38:J38" si="35">AVERAGE(C29:C38)</f>
        <v>4.5185369999999989E-2</v>
      </c>
      <c r="J38" s="9">
        <f t="shared" si="35"/>
        <v>3.3600000000000005E-2</v>
      </c>
      <c r="K38" s="9">
        <f>Table1[[#This Row],[Real GDP growth (10-year average)]]+I38</f>
        <v>7.8785369999999993E-2</v>
      </c>
      <c r="L38" s="9">
        <f>Table1[[#This Row],[Ten-year T.Bond rate]]-K38</f>
        <v>2.0146300000000034E-3</v>
      </c>
    </row>
    <row r="39" spans="1:12" x14ac:dyDescent="0.2">
      <c r="A39" s="2">
        <v>1991</v>
      </c>
      <c r="B39" s="5">
        <v>7.0900000000000005E-2</v>
      </c>
      <c r="C39" s="5">
        <v>2.9806300000000001E-2</v>
      </c>
      <c r="D39" s="5">
        <v>-1E-3</v>
      </c>
      <c r="E39" s="5">
        <f>Table1[[#This Row],[Inflation rate]]+Table1[[#This Row],[Real GDP growth]]</f>
        <v>2.88063E-2</v>
      </c>
      <c r="F39" s="5">
        <f>Table1[[#This Row],[Ten-year T.Bond rate]]-E39</f>
        <v>4.2093700000000005E-2</v>
      </c>
      <c r="G39" s="1">
        <f>IF(Table1[[#This Row],[Intrinsic riskfree rate]]&gt;0,Table1[[#This Row],[Ten-year T.Bond rate]]/Table1[[#This Row],[Intrinsic riskfree rate]],"NA")</f>
        <v>2.4612671533657569</v>
      </c>
      <c r="H39" s="6">
        <v>4.4299999999999999E-2</v>
      </c>
      <c r="I39" s="9">
        <f t="shared" ref="I39:J39" si="36">AVERAGE(C30:C39)</f>
        <v>3.9253959999999997E-2</v>
      </c>
      <c r="J39" s="9">
        <f t="shared" si="36"/>
        <v>3.09E-2</v>
      </c>
      <c r="K39" s="9">
        <f>Table1[[#This Row],[Real GDP growth (10-year average)]]+I39</f>
        <v>7.0153960000000001E-2</v>
      </c>
      <c r="L39" s="9">
        <f>Table1[[#This Row],[Ten-year T.Bond rate]]-K39</f>
        <v>7.4604000000000337E-4</v>
      </c>
    </row>
    <row r="40" spans="1:12" x14ac:dyDescent="0.2">
      <c r="A40" s="2">
        <v>1992</v>
      </c>
      <c r="B40" s="5">
        <v>6.7699999999999996E-2</v>
      </c>
      <c r="C40" s="5">
        <v>2.9667099999999998E-2</v>
      </c>
      <c r="D40" s="5">
        <v>3.5999999999999997E-2</v>
      </c>
      <c r="E40" s="5">
        <f>Table1[[#This Row],[Inflation rate]]+Table1[[#This Row],[Real GDP growth]]</f>
        <v>6.5667099999999992E-2</v>
      </c>
      <c r="F40" s="5">
        <f>Table1[[#This Row],[Ten-year T.Bond rate]]-E40</f>
        <v>2.0329000000000041E-3</v>
      </c>
      <c r="G40" s="1">
        <f>IF(Table1[[#This Row],[Intrinsic riskfree rate]]&gt;0,Table1[[#This Row],[Ten-year T.Bond rate]]/Table1[[#This Row],[Intrinsic riskfree rate]],"NA")</f>
        <v>1.0309576637311531</v>
      </c>
      <c r="H40" s="6">
        <v>2.92E-2</v>
      </c>
      <c r="I40" s="9">
        <f t="shared" ref="I40:J40" si="37">AVERAGE(C31:C40)</f>
        <v>3.8394949999999997E-2</v>
      </c>
      <c r="J40" s="9">
        <f t="shared" si="37"/>
        <v>3.6400000000000002E-2</v>
      </c>
      <c r="K40" s="9">
        <f>Table1[[#This Row],[Real GDP growth (10-year average)]]+I40</f>
        <v>7.4794949999999999E-2</v>
      </c>
      <c r="L40" s="9">
        <f>Table1[[#This Row],[Ten-year T.Bond rate]]-K40</f>
        <v>-7.0949500000000026E-3</v>
      </c>
    </row>
    <row r="41" spans="1:12" x14ac:dyDescent="0.2">
      <c r="A41" s="2">
        <v>1993</v>
      </c>
      <c r="B41" s="5">
        <v>5.7700000000000001E-2</v>
      </c>
      <c r="C41" s="5">
        <v>2.8109600000000002E-2</v>
      </c>
      <c r="D41" s="5">
        <v>2.7E-2</v>
      </c>
      <c r="E41" s="5">
        <f>Table1[[#This Row],[Inflation rate]]+Table1[[#This Row],[Real GDP growth]]</f>
        <v>5.5109600000000002E-2</v>
      </c>
      <c r="F41" s="5">
        <f>Table1[[#This Row],[Ten-year T.Bond rate]]-E41</f>
        <v>2.5903999999999996E-3</v>
      </c>
      <c r="G41" s="1">
        <f>IF(Table1[[#This Row],[Intrinsic riskfree rate]]&gt;0,Table1[[#This Row],[Ten-year T.Bond rate]]/Table1[[#This Row],[Intrinsic riskfree rate]],"NA")</f>
        <v>1.0470045146399176</v>
      </c>
      <c r="H41" s="6">
        <v>2.9600000000000001E-2</v>
      </c>
      <c r="I41" s="9">
        <f t="shared" ref="I41:J41" si="38">AVERAGE(C32:C41)</f>
        <v>3.7418810000000004E-2</v>
      </c>
      <c r="J41" s="9">
        <f t="shared" si="38"/>
        <v>3.4500000000000003E-2</v>
      </c>
      <c r="K41" s="9">
        <f>Table1[[#This Row],[Real GDP growth (10-year average)]]+I41</f>
        <v>7.191881E-2</v>
      </c>
      <c r="L41" s="9">
        <f>Table1[[#This Row],[Ten-year T.Bond rate]]-K41</f>
        <v>-1.4218809999999998E-2</v>
      </c>
    </row>
    <row r="42" spans="1:12" x14ac:dyDescent="0.2">
      <c r="A42" s="2">
        <v>1994</v>
      </c>
      <c r="B42" s="5">
        <v>7.8100000000000003E-2</v>
      </c>
      <c r="C42" s="5">
        <v>2.5974000000000001E-2</v>
      </c>
      <c r="D42" s="5">
        <v>0.04</v>
      </c>
      <c r="E42" s="5">
        <f>Table1[[#This Row],[Inflation rate]]+Table1[[#This Row],[Real GDP growth]]</f>
        <v>6.5974000000000005E-2</v>
      </c>
      <c r="F42" s="5">
        <f>Table1[[#This Row],[Ten-year T.Bond rate]]-E42</f>
        <v>1.2125999999999998E-2</v>
      </c>
      <c r="G42" s="1">
        <f>IF(Table1[[#This Row],[Intrinsic riskfree rate]]&gt;0,Table1[[#This Row],[Ten-year T.Bond rate]]/Table1[[#This Row],[Intrinsic riskfree rate]],"NA")</f>
        <v>1.1837996786612908</v>
      </c>
      <c r="H42" s="6">
        <v>5.45E-2</v>
      </c>
      <c r="I42" s="9">
        <f t="shared" ref="I42:J42" si="39">AVERAGE(C33:C42)</f>
        <v>3.5972820000000003E-2</v>
      </c>
      <c r="J42" s="9">
        <f t="shared" si="39"/>
        <v>3.1199999999999999E-2</v>
      </c>
      <c r="K42" s="9">
        <f>Table1[[#This Row],[Real GDP growth (10-year average)]]+I42</f>
        <v>6.7172819999999994E-2</v>
      </c>
      <c r="L42" s="9">
        <f>Table1[[#This Row],[Ten-year T.Bond rate]]-K42</f>
        <v>1.0927180000000009E-2</v>
      </c>
    </row>
    <row r="43" spans="1:12" x14ac:dyDescent="0.2">
      <c r="A43" s="2">
        <v>1995</v>
      </c>
      <c r="B43" s="5">
        <v>5.7099999999999998E-2</v>
      </c>
      <c r="C43" s="5">
        <v>2.5316499999999999E-2</v>
      </c>
      <c r="D43" s="5">
        <v>2.7E-2</v>
      </c>
      <c r="E43" s="5">
        <f>Table1[[#This Row],[Inflation rate]]+Table1[[#This Row],[Real GDP growth]]</f>
        <v>5.2316500000000002E-2</v>
      </c>
      <c r="F43" s="5">
        <f>Table1[[#This Row],[Ten-year T.Bond rate]]-E43</f>
        <v>4.7834999999999961E-3</v>
      </c>
      <c r="G43" s="1">
        <f>IF(Table1[[#This Row],[Intrinsic riskfree rate]]&gt;0,Table1[[#This Row],[Ten-year T.Bond rate]]/Table1[[#This Row],[Intrinsic riskfree rate]],"NA")</f>
        <v>1.0914338688559058</v>
      </c>
      <c r="H43" s="6">
        <v>5.6000000000000001E-2</v>
      </c>
      <c r="I43" s="9">
        <f t="shared" ref="I43:J43" si="40">AVERAGE(C34:C43)</f>
        <v>3.4713000000000008E-2</v>
      </c>
      <c r="J43" s="9">
        <f t="shared" si="40"/>
        <v>2.9700000000000004E-2</v>
      </c>
      <c r="K43" s="9">
        <f>Table1[[#This Row],[Real GDP growth (10-year average)]]+I43</f>
        <v>6.4413000000000012E-2</v>
      </c>
      <c r="L43" s="9">
        <f>Table1[[#This Row],[Ten-year T.Bond rate]]-K43</f>
        <v>-7.3130000000000139E-3</v>
      </c>
    </row>
    <row r="44" spans="1:12" x14ac:dyDescent="0.2">
      <c r="A44" s="2">
        <v>1996</v>
      </c>
      <c r="B44" s="5">
        <v>6.3E-2</v>
      </c>
      <c r="C44" s="5">
        <v>3.3788200000000004E-2</v>
      </c>
      <c r="D44" s="5">
        <v>3.7999999999999999E-2</v>
      </c>
      <c r="E44" s="5">
        <f>Table1[[#This Row],[Inflation rate]]+Table1[[#This Row],[Real GDP growth]]</f>
        <v>7.1788199999999996E-2</v>
      </c>
      <c r="F44" s="5">
        <f>Table1[[#This Row],[Ten-year T.Bond rate]]-E44</f>
        <v>-8.788199999999996E-3</v>
      </c>
      <c r="G44" s="1">
        <f>IF(Table1[[#This Row],[Intrinsic riskfree rate]]&gt;0,Table1[[#This Row],[Ten-year T.Bond rate]]/Table1[[#This Row],[Intrinsic riskfree rate]],"NA")</f>
        <v>0.87758155239997659</v>
      </c>
      <c r="H44" s="6">
        <v>5.2900000000000003E-2</v>
      </c>
      <c r="I44" s="9">
        <f t="shared" ref="I44:J44" si="41">AVERAGE(C35:C44)</f>
        <v>3.6904610000000004E-2</v>
      </c>
      <c r="J44" s="9">
        <f t="shared" si="41"/>
        <v>0.03</v>
      </c>
      <c r="K44" s="9">
        <f>Table1[[#This Row],[Real GDP growth (10-year average)]]+I44</f>
        <v>6.6904610000000003E-2</v>
      </c>
      <c r="L44" s="9">
        <f>Table1[[#This Row],[Ten-year T.Bond rate]]-K44</f>
        <v>-3.9046100000000028E-3</v>
      </c>
    </row>
    <row r="45" spans="1:12" x14ac:dyDescent="0.2">
      <c r="A45" s="2">
        <v>1997</v>
      </c>
      <c r="B45" s="5">
        <v>5.8099999999999999E-2</v>
      </c>
      <c r="C45" s="5">
        <v>1.6970499999999999E-2</v>
      </c>
      <c r="D45" s="5">
        <v>4.4999999999999998E-2</v>
      </c>
      <c r="E45" s="5">
        <f>Table1[[#This Row],[Inflation rate]]+Table1[[#This Row],[Real GDP growth]]</f>
        <v>6.1970499999999998E-2</v>
      </c>
      <c r="F45" s="5">
        <f>Table1[[#This Row],[Ten-year T.Bond rate]]-E45</f>
        <v>-3.8704999999999989E-3</v>
      </c>
      <c r="G45" s="1">
        <f>IF(Table1[[#This Row],[Intrinsic riskfree rate]]&gt;0,Table1[[#This Row],[Ten-year T.Bond rate]]/Table1[[#This Row],[Intrinsic riskfree rate]],"NA")</f>
        <v>0.93754286313649238</v>
      </c>
      <c r="H45" s="6">
        <v>5.5E-2</v>
      </c>
      <c r="I45" s="9">
        <f t="shared" ref="I45:J45" si="42">AVERAGE(C36:C45)</f>
        <v>3.4269530000000006E-2</v>
      </c>
      <c r="J45" s="9">
        <f t="shared" si="42"/>
        <v>3.1E-2</v>
      </c>
      <c r="K45" s="9">
        <f>Table1[[#This Row],[Real GDP growth (10-year average)]]+I45</f>
        <v>6.5269530000000006E-2</v>
      </c>
      <c r="L45" s="9">
        <f>Table1[[#This Row],[Ten-year T.Bond rate]]-K45</f>
        <v>-7.1695300000000073E-3</v>
      </c>
    </row>
    <row r="46" spans="1:12" x14ac:dyDescent="0.2">
      <c r="A46" s="2">
        <v>1998</v>
      </c>
      <c r="B46" s="5">
        <v>4.65E-2</v>
      </c>
      <c r="C46" s="5">
        <v>1.6069199999999999E-2</v>
      </c>
      <c r="D46" s="5">
        <v>4.4999999999999998E-2</v>
      </c>
      <c r="E46" s="5">
        <f>Table1[[#This Row],[Inflation rate]]+Table1[[#This Row],[Real GDP growth]]</f>
        <v>6.1069199999999997E-2</v>
      </c>
      <c r="F46" s="5">
        <f>Table1[[#This Row],[Ten-year T.Bond rate]]-E46</f>
        <v>-1.4569199999999997E-2</v>
      </c>
      <c r="G46" s="1">
        <f>IF(Table1[[#This Row],[Intrinsic riskfree rate]]&gt;0,Table1[[#This Row],[Ten-year T.Bond rate]]/Table1[[#This Row],[Intrinsic riskfree rate]],"NA")</f>
        <v>0.76143129433495116</v>
      </c>
      <c r="H46" s="6">
        <v>4.6800000000000001E-2</v>
      </c>
      <c r="I46" s="9">
        <f t="shared" ref="I46:J46" si="43">AVERAGE(C37:C46)</f>
        <v>3.1464690000000003E-2</v>
      </c>
      <c r="J46" s="9">
        <f t="shared" si="43"/>
        <v>3.1300000000000001E-2</v>
      </c>
      <c r="K46" s="9">
        <f>Table1[[#This Row],[Real GDP growth (10-year average)]]+I46</f>
        <v>6.2764690000000012E-2</v>
      </c>
      <c r="L46" s="9">
        <f>Table1[[#This Row],[Ten-year T.Bond rate]]-K46</f>
        <v>-1.6264690000000012E-2</v>
      </c>
    </row>
    <row r="47" spans="1:12" x14ac:dyDescent="0.2">
      <c r="A47" s="2">
        <v>1999</v>
      </c>
      <c r="B47" s="5">
        <v>6.2799999999999995E-2</v>
      </c>
      <c r="C47" s="5">
        <v>2.6764E-2</v>
      </c>
      <c r="D47" s="5">
        <v>4.7E-2</v>
      </c>
      <c r="E47" s="5">
        <f>Table1[[#This Row],[Inflation rate]]+Table1[[#This Row],[Real GDP growth]]</f>
        <v>7.3763999999999996E-2</v>
      </c>
      <c r="F47" s="5">
        <f>Table1[[#This Row],[Ten-year T.Bond rate]]-E47</f>
        <v>-1.0964000000000002E-2</v>
      </c>
      <c r="G47" s="1">
        <f>IF(Table1[[#This Row],[Intrinsic riskfree rate]]&gt;0,Table1[[#This Row],[Ten-year T.Bond rate]]/Table1[[#This Row],[Intrinsic riskfree rate]],"NA")</f>
        <v>0.85136380890407237</v>
      </c>
      <c r="H47" s="6">
        <v>5.2999999999999999E-2</v>
      </c>
      <c r="I47" s="9">
        <f t="shared" ref="I47:J47" si="44">AVERAGE(C38:C47)</f>
        <v>2.9501490000000002E-2</v>
      </c>
      <c r="J47" s="9">
        <f t="shared" si="44"/>
        <v>3.2299999999999995E-2</v>
      </c>
      <c r="K47" s="9">
        <f>Table1[[#This Row],[Real GDP growth (10-year average)]]+I47</f>
        <v>6.1801490000000001E-2</v>
      </c>
      <c r="L47" s="9">
        <f>Table1[[#This Row],[Ten-year T.Bond rate]]-K47</f>
        <v>9.9850999999999412E-4</v>
      </c>
    </row>
    <row r="48" spans="1:12" x14ac:dyDescent="0.2">
      <c r="A48" s="2">
        <v>2000</v>
      </c>
      <c r="B48" s="5">
        <v>5.2400000000000002E-2</v>
      </c>
      <c r="C48" s="5">
        <v>3.43602E-2</v>
      </c>
      <c r="D48" s="5">
        <v>4.1000000000000002E-2</v>
      </c>
      <c r="E48" s="5">
        <f>Table1[[#This Row],[Inflation rate]]+Table1[[#This Row],[Real GDP growth]]</f>
        <v>7.5360200000000002E-2</v>
      </c>
      <c r="F48" s="5">
        <f>Table1[[#This Row],[Ten-year T.Bond rate]]-E48</f>
        <v>-2.29602E-2</v>
      </c>
      <c r="G48" s="1">
        <f>IF(Table1[[#This Row],[Intrinsic riskfree rate]]&gt;0,Table1[[#This Row],[Ten-year T.Bond rate]]/Table1[[#This Row],[Intrinsic riskfree rate]],"NA")</f>
        <v>0.69532724170052629</v>
      </c>
      <c r="H48" s="6">
        <v>6.4000000000000001E-2</v>
      </c>
      <c r="I48" s="9">
        <f t="shared" ref="I48:J48" si="45">AVERAGE(C39:C48)</f>
        <v>2.6682560000000001E-2</v>
      </c>
      <c r="J48" s="9">
        <f t="shared" si="45"/>
        <v>3.4499999999999996E-2</v>
      </c>
      <c r="K48" s="9">
        <f>Table1[[#This Row],[Real GDP growth (10-year average)]]+I48</f>
        <v>6.1182559999999997E-2</v>
      </c>
      <c r="L48" s="9">
        <f>Table1[[#This Row],[Ten-year T.Bond rate]]-K48</f>
        <v>-8.7825599999999948E-3</v>
      </c>
    </row>
    <row r="49" spans="1:12" x14ac:dyDescent="0.2">
      <c r="A49" s="2">
        <v>2001</v>
      </c>
      <c r="B49" s="5">
        <v>5.0900000000000001E-2</v>
      </c>
      <c r="C49" s="5">
        <v>1.6036700000000001E-2</v>
      </c>
      <c r="D49" s="5">
        <v>0.01</v>
      </c>
      <c r="E49" s="5">
        <f>Table1[[#This Row],[Inflation rate]]+Table1[[#This Row],[Real GDP growth]]</f>
        <v>2.6036700000000003E-2</v>
      </c>
      <c r="F49" s="5">
        <f>Table1[[#This Row],[Ten-year T.Bond rate]]-E49</f>
        <v>2.4863299999999998E-2</v>
      </c>
      <c r="G49" s="1">
        <f>IF(Table1[[#This Row],[Intrinsic riskfree rate]]&gt;0,Table1[[#This Row],[Ten-year T.Bond rate]]/Table1[[#This Row],[Intrinsic riskfree rate]],"NA")</f>
        <v>1.9549328447921586</v>
      </c>
      <c r="H49" s="6">
        <v>1.8200000000000001E-2</v>
      </c>
      <c r="I49" s="9">
        <f t="shared" ref="I49:J49" si="46">AVERAGE(C40:C49)</f>
        <v>2.5305600000000004E-2</v>
      </c>
      <c r="J49" s="9">
        <f t="shared" si="46"/>
        <v>3.56E-2</v>
      </c>
      <c r="K49" s="9">
        <f>Table1[[#This Row],[Real GDP growth (10-year average)]]+I49</f>
        <v>6.0905600000000004E-2</v>
      </c>
      <c r="L49" s="9">
        <f>Table1[[#This Row],[Ten-year T.Bond rate]]-K49</f>
        <v>-1.0005600000000003E-2</v>
      </c>
    </row>
    <row r="50" spans="1:12" x14ac:dyDescent="0.2">
      <c r="A50" s="2">
        <v>2002</v>
      </c>
      <c r="B50" s="5">
        <v>4.0300000000000002E-2</v>
      </c>
      <c r="C50" s="5">
        <v>2.48027E-2</v>
      </c>
      <c r="D50" s="5">
        <v>1.7999999999999999E-2</v>
      </c>
      <c r="E50" s="5">
        <f>Table1[[#This Row],[Inflation rate]]+Table1[[#This Row],[Real GDP growth]]</f>
        <v>4.2802699999999999E-2</v>
      </c>
      <c r="F50" s="5">
        <f>Table1[[#This Row],[Ten-year T.Bond rate]]-E50</f>
        <v>-2.5026999999999966E-3</v>
      </c>
      <c r="G50" s="1">
        <f>IF(Table1[[#This Row],[Intrinsic riskfree rate]]&gt;0,Table1[[#This Row],[Ten-year T.Bond rate]]/Table1[[#This Row],[Intrinsic riskfree rate]],"NA")</f>
        <v>0.94152938950112963</v>
      </c>
      <c r="H50" s="6">
        <v>1.24E-2</v>
      </c>
      <c r="I50" s="9">
        <f t="shared" ref="I50:J50" si="47">AVERAGE(C41:C50)</f>
        <v>2.4819160000000007E-2</v>
      </c>
      <c r="J50" s="9">
        <f t="shared" si="47"/>
        <v>3.3799999999999997E-2</v>
      </c>
      <c r="K50" s="9">
        <f>Table1[[#This Row],[Real GDP growth (10-year average)]]+I50</f>
        <v>5.8619160000000003E-2</v>
      </c>
      <c r="L50" s="9">
        <f>Table1[[#This Row],[Ten-year T.Bond rate]]-K50</f>
        <v>-1.8319160000000001E-2</v>
      </c>
    </row>
    <row r="51" spans="1:12" x14ac:dyDescent="0.2">
      <c r="A51" s="2">
        <v>2003</v>
      </c>
      <c r="B51" s="5">
        <v>4.2700000000000002E-2</v>
      </c>
      <c r="C51" s="5">
        <v>2.0352000000000002E-2</v>
      </c>
      <c r="D51" s="5">
        <v>2.8000000000000001E-2</v>
      </c>
      <c r="E51" s="5">
        <f>Table1[[#This Row],[Inflation rate]]+Table1[[#This Row],[Real GDP growth]]</f>
        <v>4.8352000000000006E-2</v>
      </c>
      <c r="F51" s="5">
        <f>Table1[[#This Row],[Ten-year T.Bond rate]]-E51</f>
        <v>-5.6520000000000042E-3</v>
      </c>
      <c r="G51" s="1">
        <f>IF(Table1[[#This Row],[Intrinsic riskfree rate]]&gt;0,Table1[[#This Row],[Ten-year T.Bond rate]]/Table1[[#This Row],[Intrinsic riskfree rate]],"NA")</f>
        <v>0.88310721376571799</v>
      </c>
      <c r="H51" s="6">
        <v>9.7999999999999997E-3</v>
      </c>
      <c r="I51" s="9">
        <f t="shared" ref="I51:J51" si="48">AVERAGE(C42:C51)</f>
        <v>2.4043400000000006E-2</v>
      </c>
      <c r="J51" s="9">
        <f t="shared" si="48"/>
        <v>3.39E-2</v>
      </c>
      <c r="K51" s="9">
        <f>Table1[[#This Row],[Real GDP growth (10-year average)]]+I51</f>
        <v>5.7943400000000006E-2</v>
      </c>
      <c r="L51" s="9">
        <f>Table1[[#This Row],[Ten-year T.Bond rate]]-K51</f>
        <v>-1.5243400000000004E-2</v>
      </c>
    </row>
    <row r="52" spans="1:12" x14ac:dyDescent="0.2">
      <c r="A52" s="2">
        <v>2004</v>
      </c>
      <c r="B52" s="5">
        <v>4.2299999999999997E-2</v>
      </c>
      <c r="C52" s="5">
        <v>3.34232E-2</v>
      </c>
      <c r="D52" s="5">
        <v>3.7999999999999999E-2</v>
      </c>
      <c r="E52" s="5">
        <f>Table1[[#This Row],[Inflation rate]]+Table1[[#This Row],[Real GDP growth]]</f>
        <v>7.1423199999999992E-2</v>
      </c>
      <c r="F52" s="5">
        <f>Table1[[#This Row],[Ten-year T.Bond rate]]-E52</f>
        <v>-2.9123199999999995E-2</v>
      </c>
      <c r="G52" s="1">
        <f>IF(Table1[[#This Row],[Intrinsic riskfree rate]]&gt;0,Table1[[#This Row],[Ten-year T.Bond rate]]/Table1[[#This Row],[Intrinsic riskfree rate]],"NA")</f>
        <v>0.59224453678916655</v>
      </c>
      <c r="H52" s="6">
        <v>2.1600000000000001E-2</v>
      </c>
      <c r="I52" s="9">
        <f t="shared" ref="I52:J52" si="49">AVERAGE(C43:C52)</f>
        <v>2.4788320000000003E-2</v>
      </c>
      <c r="J52" s="9">
        <f t="shared" si="49"/>
        <v>3.3700000000000001E-2</v>
      </c>
      <c r="K52" s="9">
        <f>Table1[[#This Row],[Real GDP growth (10-year average)]]+I52</f>
        <v>5.8488320000000003E-2</v>
      </c>
      <c r="L52" s="9">
        <f>Table1[[#This Row],[Ten-year T.Bond rate]]-K52</f>
        <v>-1.6188320000000006E-2</v>
      </c>
    </row>
    <row r="53" spans="1:12" x14ac:dyDescent="0.2">
      <c r="A53" s="2">
        <v>2005</v>
      </c>
      <c r="B53" s="5">
        <v>4.4699999999999997E-2</v>
      </c>
      <c r="C53" s="5">
        <v>3.3385499999999999E-2</v>
      </c>
      <c r="D53" s="5">
        <v>3.3000000000000002E-2</v>
      </c>
      <c r="E53" s="5">
        <f>Table1[[#This Row],[Inflation rate]]+Table1[[#This Row],[Real GDP growth]]</f>
        <v>6.63855E-2</v>
      </c>
      <c r="F53" s="5">
        <f>Table1[[#This Row],[Ten-year T.Bond rate]]-E53</f>
        <v>-2.1685500000000003E-2</v>
      </c>
      <c r="G53" s="1">
        <f>IF(Table1[[#This Row],[Intrinsic riskfree rate]]&gt;0,Table1[[#This Row],[Ten-year T.Bond rate]]/Table1[[#This Row],[Intrinsic riskfree rate]],"NA")</f>
        <v>0.67333981065142234</v>
      </c>
      <c r="H53" s="6">
        <v>4.1599999999999998E-2</v>
      </c>
      <c r="I53" s="9">
        <f t="shared" ref="I53:J53" si="50">AVERAGE(C44:C53)</f>
        <v>2.5595220000000002E-2</v>
      </c>
      <c r="J53" s="9">
        <f t="shared" si="50"/>
        <v>3.4299999999999997E-2</v>
      </c>
      <c r="K53" s="9">
        <f>Table1[[#This Row],[Real GDP growth (10-year average)]]+I53</f>
        <v>5.9895219999999999E-2</v>
      </c>
      <c r="L53" s="9">
        <f>Table1[[#This Row],[Ten-year T.Bond rate]]-K53</f>
        <v>-1.5195220000000002E-2</v>
      </c>
    </row>
    <row r="54" spans="1:12" x14ac:dyDescent="0.2">
      <c r="A54" s="2">
        <v>2006</v>
      </c>
      <c r="B54" s="5">
        <v>4.5600000000000002E-2</v>
      </c>
      <c r="C54" s="5">
        <v>2.52398E-2</v>
      </c>
      <c r="D54" s="5">
        <v>2.7E-2</v>
      </c>
      <c r="E54" s="5">
        <f>Table1[[#This Row],[Inflation rate]]+Table1[[#This Row],[Real GDP growth]]</f>
        <v>5.2239800000000003E-2</v>
      </c>
      <c r="F54" s="5">
        <f>Table1[[#This Row],[Ten-year T.Bond rate]]-E54</f>
        <v>-6.6398000000000013E-3</v>
      </c>
      <c r="G54" s="1">
        <f>IF(Table1[[#This Row],[Intrinsic riskfree rate]]&gt;0,Table1[[#This Row],[Ten-year T.Bond rate]]/Table1[[#This Row],[Intrinsic riskfree rate]],"NA")</f>
        <v>0.8728976757185134</v>
      </c>
      <c r="H54" s="6">
        <v>5.2400000000000002E-2</v>
      </c>
      <c r="I54" s="9">
        <f t="shared" ref="I54:J54" si="51">AVERAGE(C45:C54)</f>
        <v>2.4740380000000003E-2</v>
      </c>
      <c r="J54" s="9">
        <f t="shared" si="51"/>
        <v>3.3200000000000007E-2</v>
      </c>
      <c r="K54" s="9">
        <f>Table1[[#This Row],[Real GDP growth (10-year average)]]+I54</f>
        <v>5.7940380000000014E-2</v>
      </c>
      <c r="L54" s="9">
        <f>Table1[[#This Row],[Ten-year T.Bond rate]]-K54</f>
        <v>-1.2340380000000012E-2</v>
      </c>
    </row>
    <row r="55" spans="1:12" x14ac:dyDescent="0.2">
      <c r="A55" s="2">
        <v>2007</v>
      </c>
      <c r="B55" s="5">
        <v>4.1000000000000002E-2</v>
      </c>
      <c r="C55" s="5">
        <v>4.1088100000000002E-2</v>
      </c>
      <c r="D55" s="5">
        <v>1.7999999999999999E-2</v>
      </c>
      <c r="E55" s="5">
        <f>Table1[[#This Row],[Inflation rate]]+Table1[[#This Row],[Real GDP growth]]</f>
        <v>5.9088100000000005E-2</v>
      </c>
      <c r="F55" s="5">
        <f>Table1[[#This Row],[Ten-year T.Bond rate]]-E55</f>
        <v>-1.8088100000000003E-2</v>
      </c>
      <c r="G55" s="1">
        <f>IF(Table1[[#This Row],[Intrinsic riskfree rate]]&gt;0,Table1[[#This Row],[Ten-year T.Bond rate]]/Table1[[#This Row],[Intrinsic riskfree rate]],"NA")</f>
        <v>0.69387913979295324</v>
      </c>
      <c r="H55" s="6">
        <v>4.24E-2</v>
      </c>
      <c r="I55" s="9">
        <f t="shared" ref="I55:J55" si="52">AVERAGE(C46:C55)</f>
        <v>2.7152140000000002E-2</v>
      </c>
      <c r="J55" s="9">
        <f t="shared" si="52"/>
        <v>3.0500000000000006E-2</v>
      </c>
      <c r="K55" s="9">
        <f>Table1[[#This Row],[Real GDP growth (10-year average)]]+I55</f>
        <v>5.7652140000000004E-2</v>
      </c>
      <c r="L55" s="9">
        <f>Table1[[#This Row],[Ten-year T.Bond rate]]-K55</f>
        <v>-1.6652140000000003E-2</v>
      </c>
    </row>
    <row r="56" spans="1:12" x14ac:dyDescent="0.2">
      <c r="A56" s="2">
        <v>2008</v>
      </c>
      <c r="B56" s="5">
        <v>2.4199999999999999E-2</v>
      </c>
      <c r="C56" s="5">
        <v>-2.2230000000000001E-4</v>
      </c>
      <c r="D56" s="5">
        <v>-3.0000000000000001E-3</v>
      </c>
      <c r="E56" s="5">
        <f>Table1[[#This Row],[Inflation rate]]+Table1[[#This Row],[Real GDP growth]]</f>
        <v>-3.2223E-3</v>
      </c>
      <c r="F56" s="5">
        <f>Table1[[#This Row],[Ten-year T.Bond rate]]-E56</f>
        <v>2.74223E-2</v>
      </c>
      <c r="G56" s="1" t="str">
        <f>IF(Table1[[#This Row],[Intrinsic riskfree rate]]&gt;0,Table1[[#This Row],[Ten-year T.Bond rate]]/Table1[[#This Row],[Intrinsic riskfree rate]],"NA")</f>
        <v>NA</v>
      </c>
      <c r="H56" s="6">
        <v>1.6000000000000001E-3</v>
      </c>
      <c r="I56" s="9">
        <f t="shared" ref="I56:J56" si="53">AVERAGE(C47:C56)</f>
        <v>2.5522990000000002E-2</v>
      </c>
      <c r="J56" s="9">
        <f t="shared" si="53"/>
        <v>2.5700000000000001E-2</v>
      </c>
      <c r="K56" s="9">
        <f>Table1[[#This Row],[Real GDP growth (10-year average)]]+I56</f>
        <v>5.1222990000000003E-2</v>
      </c>
      <c r="L56" s="9">
        <f>Table1[[#This Row],[Ten-year T.Bond rate]]-K56</f>
        <v>-2.7022990000000004E-2</v>
      </c>
    </row>
    <row r="57" spans="1:12" x14ac:dyDescent="0.2">
      <c r="A57" s="2">
        <v>2009</v>
      </c>
      <c r="B57" s="5">
        <v>3.5900000000000001E-2</v>
      </c>
      <c r="C57" s="5">
        <v>2.8141199999999998E-2</v>
      </c>
      <c r="D57" s="5">
        <v>-2.8000000000000001E-2</v>
      </c>
      <c r="E57" s="5">
        <f>Table1[[#This Row],[Inflation rate]]+Table1[[#This Row],[Real GDP growth]]</f>
        <v>1.4119999999999758E-4</v>
      </c>
      <c r="F57" s="5">
        <f>Table1[[#This Row],[Ten-year T.Bond rate]]-E57</f>
        <v>3.5758800000000007E-2</v>
      </c>
      <c r="G57" s="1" t="s">
        <v>14</v>
      </c>
      <c r="H57" s="6">
        <v>1.1999999999999999E-3</v>
      </c>
      <c r="I57" s="9">
        <f t="shared" ref="I57:J57" si="54">AVERAGE(C48:C57)</f>
        <v>2.5660709999999996E-2</v>
      </c>
      <c r="J57" s="9">
        <f t="shared" si="54"/>
        <v>1.8200000000000001E-2</v>
      </c>
      <c r="K57" s="9">
        <f>Table1[[#This Row],[Real GDP growth (10-year average)]]+I57</f>
        <v>4.3860709999999997E-2</v>
      </c>
      <c r="L57" s="9">
        <f>Table1[[#This Row],[Ten-year T.Bond rate]]-K57</f>
        <v>-7.9607099999999958E-3</v>
      </c>
    </row>
    <row r="58" spans="1:12" x14ac:dyDescent="0.2">
      <c r="A58" s="2">
        <v>2010</v>
      </c>
      <c r="B58" s="5">
        <v>3.2899999999999999E-2</v>
      </c>
      <c r="C58" s="5">
        <v>1.4377899999999999E-2</v>
      </c>
      <c r="D58" s="5">
        <v>2.5000000000000001E-2</v>
      </c>
      <c r="E58" s="5">
        <f>Table1[[#This Row],[Inflation rate]]+Table1[[#This Row],[Real GDP growth]]</f>
        <v>3.93779E-2</v>
      </c>
      <c r="F58" s="5">
        <f>Table1[[#This Row],[Ten-year T.Bond rate]]-E58</f>
        <v>-6.4779000000000017E-3</v>
      </c>
      <c r="G58" s="1">
        <f>IF(Table1[[#This Row],[Intrinsic riskfree rate]]&gt;0,Table1[[#This Row],[Ten-year T.Bond rate]]/Table1[[#This Row],[Intrinsic riskfree rate]],"NA")</f>
        <v>0.83549402075783619</v>
      </c>
      <c r="H58" s="6">
        <v>1.8E-3</v>
      </c>
      <c r="I58" s="9">
        <f t="shared" ref="I58:J58" si="55">AVERAGE(C49:C58)</f>
        <v>2.366248E-2</v>
      </c>
      <c r="J58" s="9">
        <f t="shared" si="55"/>
        <v>1.6599999999999997E-2</v>
      </c>
      <c r="K58" s="9">
        <f>Table1[[#This Row],[Real GDP growth (10-year average)]]+I58</f>
        <v>4.0262479999999996E-2</v>
      </c>
      <c r="L58" s="9">
        <f>Table1[[#This Row],[Ten-year T.Bond rate]]-K58</f>
        <v>-7.3624799999999976E-3</v>
      </c>
    </row>
    <row r="59" spans="1:12" x14ac:dyDescent="0.2">
      <c r="A59" s="2">
        <v>2011</v>
      </c>
      <c r="B59" s="5">
        <v>1.9800000000000002E-2</v>
      </c>
      <c r="C59" s="5">
        <v>3.0620699999999997E-2</v>
      </c>
      <c r="D59" s="5">
        <v>1.6E-2</v>
      </c>
      <c r="E59" s="5">
        <f>Table1[[#This Row],[Inflation rate]]+Table1[[#This Row],[Real GDP growth]]</f>
        <v>4.6620700000000001E-2</v>
      </c>
      <c r="F59" s="5">
        <f>Table1[[#This Row],[Ten-year T.Bond rate]]-E59</f>
        <v>-2.6820699999999999E-2</v>
      </c>
      <c r="G59" s="1">
        <f>IF(Table1[[#This Row],[Intrinsic riskfree rate]]&gt;0,Table1[[#This Row],[Ten-year T.Bond rate]]/Table1[[#This Row],[Intrinsic riskfree rate]],"NA")</f>
        <v>0.42470404777277049</v>
      </c>
      <c r="H59" s="6">
        <v>6.9999999999999999E-4</v>
      </c>
      <c r="I59" s="9">
        <f t="shared" ref="I59:J59" si="56">AVERAGE(C50:C59)</f>
        <v>2.5120879999999995E-2</v>
      </c>
      <c r="J59" s="9">
        <f t="shared" si="56"/>
        <v>1.72E-2</v>
      </c>
      <c r="K59" s="9">
        <f>Table1[[#This Row],[Real GDP growth (10-year average)]]+I59</f>
        <v>4.2320879999999991E-2</v>
      </c>
      <c r="L59" s="9">
        <f>Table1[[#This Row],[Ten-year T.Bond rate]]-K59</f>
        <v>-2.252087999999999E-2</v>
      </c>
    </row>
    <row r="60" spans="1:12" x14ac:dyDescent="0.2">
      <c r="A60" s="2">
        <v>2012</v>
      </c>
      <c r="B60" s="5">
        <v>1.72E-2</v>
      </c>
      <c r="C60" s="5">
        <v>1.7595E-2</v>
      </c>
      <c r="D60" s="5">
        <v>2.3E-2</v>
      </c>
      <c r="E60" s="5">
        <f>Table1[[#This Row],[Inflation rate]]+Table1[[#This Row],[Real GDP growth]]</f>
        <v>4.0594999999999999E-2</v>
      </c>
      <c r="F60" s="5">
        <f>Table1[[#This Row],[Ten-year T.Bond rate]]-E60</f>
        <v>-2.3394999999999999E-2</v>
      </c>
      <c r="G60" s="1">
        <f>IF(Table1[[#This Row],[Intrinsic riskfree rate]]&gt;0,Table1[[#This Row],[Ten-year T.Bond rate]]/Table1[[#This Row],[Intrinsic riskfree rate]],"NA")</f>
        <v>0.42369749969208031</v>
      </c>
      <c r="H60" s="6">
        <v>1.6000000000000001E-3</v>
      </c>
      <c r="I60" s="9">
        <f t="shared" ref="I60:J60" si="57">AVERAGE(C51:C60)</f>
        <v>2.4400110000000003E-2</v>
      </c>
      <c r="J60" s="9">
        <f t="shared" si="57"/>
        <v>1.7699999999999997E-2</v>
      </c>
      <c r="K60" s="9">
        <f>Table1[[#This Row],[Real GDP growth (10-year average)]]+I60</f>
        <v>4.2100109999999996E-2</v>
      </c>
      <c r="L60" s="9">
        <f>Table1[[#This Row],[Ten-year T.Bond rate]]-K60</f>
        <v>-2.4900109999999996E-2</v>
      </c>
    </row>
    <row r="61" spans="1:12" x14ac:dyDescent="0.2">
      <c r="A61" s="15">
        <v>2013</v>
      </c>
      <c r="B61" s="5">
        <v>2.9000000000000001E-2</v>
      </c>
      <c r="C61" s="5">
        <v>1.51284E-2</v>
      </c>
      <c r="D61" s="5">
        <v>2.1999999999999999E-2</v>
      </c>
      <c r="E61" s="5">
        <f>Table1[[#This Row],[Inflation rate]]+Table1[[#This Row],[Real GDP growth]]</f>
        <v>3.7128399999999999E-2</v>
      </c>
      <c r="F61" s="5">
        <f>Table1[[#This Row],[Ten-year T.Bond rate]]-E61</f>
        <v>-8.1283999999999974E-3</v>
      </c>
      <c r="G61" s="1">
        <f>IF(Table1[[#This Row],[Intrinsic riskfree rate]]&gt;0,Table1[[#This Row],[Ten-year T.Bond rate]]/Table1[[#This Row],[Intrinsic riskfree rate]],"NA")</f>
        <v>0.78107324851057414</v>
      </c>
      <c r="H61" s="6">
        <v>1.6000000000000001E-3</v>
      </c>
      <c r="I61" s="9">
        <f t="shared" ref="I61:J61" si="58">AVERAGE(C52:C61)</f>
        <v>2.3877749999999996E-2</v>
      </c>
      <c r="J61" s="9">
        <f t="shared" si="58"/>
        <v>1.7099999999999997E-2</v>
      </c>
      <c r="K61" s="9">
        <f>Table1[[#This Row],[Real GDP growth (10-year average)]]+I61</f>
        <v>4.0977749999999993E-2</v>
      </c>
      <c r="L61" s="9">
        <f>Table1[[#This Row],[Ten-year T.Bond rate]]-K61</f>
        <v>-1.1977749999999992E-2</v>
      </c>
    </row>
    <row r="62" spans="1:12" x14ac:dyDescent="0.2">
      <c r="A62" s="15">
        <v>2014</v>
      </c>
      <c r="B62" s="5">
        <v>2.2100000000000002E-2</v>
      </c>
      <c r="C62" s="5">
        <v>6.5312E-3</v>
      </c>
      <c r="D62" s="5">
        <v>2.4E-2</v>
      </c>
      <c r="E62" s="5">
        <f>Table1[[#This Row],[Inflation rate]]+Table1[[#This Row],[Real GDP growth]]</f>
        <v>3.0531200000000001E-2</v>
      </c>
      <c r="F62" s="5">
        <f>Table1[[#This Row],[Ten-year T.Bond rate]]-E62</f>
        <v>-8.4311999999999998E-3</v>
      </c>
      <c r="G62" s="1">
        <f>IF(Table1[[#This Row],[Intrinsic riskfree rate]]&gt;0,Table1[[#This Row],[Ten-year T.Bond rate]]/Table1[[#This Row],[Intrinsic riskfree rate]],"NA")</f>
        <v>0.72384970128917303</v>
      </c>
      <c r="H62" s="6">
        <v>1.6000000000000001E-3</v>
      </c>
      <c r="I62" s="9">
        <f t="shared" ref="I62:J62" si="59">AVERAGE(C53:C62)</f>
        <v>2.1188549999999997E-2</v>
      </c>
      <c r="J62" s="9">
        <f t="shared" si="59"/>
        <v>1.5699999999999999E-2</v>
      </c>
      <c r="K62" s="9">
        <f>Table1[[#This Row],[Real GDP growth (10-year average)]]+I62</f>
        <v>3.6888549999999992E-2</v>
      </c>
      <c r="L62" s="9">
        <f>Table1[[#This Row],[Ten-year T.Bond rate]]-K62</f>
        <v>-1.4788549999999991E-2</v>
      </c>
    </row>
    <row r="63" spans="1:12" x14ac:dyDescent="0.2">
      <c r="A63" s="15">
        <v>2015</v>
      </c>
      <c r="B63" s="5">
        <v>2.2700000000000001E-2</v>
      </c>
      <c r="C63" s="5">
        <v>6.3871999999999991E-3</v>
      </c>
      <c r="D63" s="5">
        <v>2.1000000000000001E-2</v>
      </c>
      <c r="E63" s="5">
        <f>Table1[[#This Row],[Inflation rate]]+Table1[[#This Row],[Real GDP growth]]</f>
        <v>2.73872E-2</v>
      </c>
      <c r="F63" s="5">
        <f>Table1[[#This Row],[Ten-year T.Bond rate]]-E63</f>
        <v>-4.687199999999999E-3</v>
      </c>
      <c r="G63" s="1">
        <f>IF(Table1[[#This Row],[Intrinsic riskfree rate]]&gt;0,Table1[[#This Row],[Ten-year T.Bond rate]]/Table1[[#This Row],[Intrinsic riskfree rate]],"NA")</f>
        <v>0.82885435531927332</v>
      </c>
      <c r="H63" s="6">
        <v>2E-3</v>
      </c>
      <c r="I63" s="9">
        <f t="shared" ref="I63:J63" si="60">AVERAGE(C54:C63)</f>
        <v>1.8488719999999997E-2</v>
      </c>
      <c r="J63" s="9">
        <f t="shared" si="60"/>
        <v>1.4499999999999996E-2</v>
      </c>
      <c r="K63" s="9">
        <f>Table1[[#This Row],[Real GDP growth (10-year average)]]+I63</f>
        <v>3.2988719999999992E-2</v>
      </c>
      <c r="L63" s="9">
        <f>Table1[[#This Row],[Ten-year T.Bond rate]]-K63</f>
        <v>-1.0288719999999991E-2</v>
      </c>
    </row>
    <row r="64" spans="1:12" x14ac:dyDescent="0.2">
      <c r="A64" s="16">
        <v>2016</v>
      </c>
      <c r="B64" s="7">
        <v>2.4500000000000001E-2</v>
      </c>
      <c r="C64" s="7">
        <v>2.0508000000000002E-2</v>
      </c>
      <c r="D64" s="7">
        <v>1.6E-2</v>
      </c>
      <c r="E64" s="7">
        <f>Table1[[#This Row],[Inflation rate]]+Table1[[#This Row],[Real GDP growth]]</f>
        <v>3.6507999999999999E-2</v>
      </c>
      <c r="F64" s="7">
        <f>Table1[[#This Row],[Ten-year T.Bond rate]]-E64</f>
        <v>-1.2007999999999998E-2</v>
      </c>
      <c r="G64" s="1">
        <f>IF(Table1[[#This Row],[Intrinsic riskfree rate]]&gt;0,Table1[[#This Row],[Ten-year T.Bond rate]]/Table1[[#This Row],[Intrinsic riskfree rate]],"NA")</f>
        <v>0.67108578941601849</v>
      </c>
      <c r="H64" s="9">
        <v>5.0000000000000001E-3</v>
      </c>
      <c r="I64" s="9">
        <f t="shared" ref="I64:J64" si="61">AVERAGE(C55:C64)</f>
        <v>1.801554E-2</v>
      </c>
      <c r="J64" s="9">
        <f t="shared" si="61"/>
        <v>1.34E-2</v>
      </c>
      <c r="K64" s="9">
        <f>Table1[[#This Row],[Real GDP growth (10-year average)]]+I64</f>
        <v>3.1415539999999999E-2</v>
      </c>
      <c r="L64" s="9">
        <f>Table1[[#This Row],[Ten-year T.Bond rate]]-K64</f>
        <v>-6.9155399999999978E-3</v>
      </c>
    </row>
    <row r="65" spans="1:12" x14ac:dyDescent="0.2">
      <c r="A65" s="16">
        <v>2017</v>
      </c>
      <c r="B65" s="7">
        <v>2.41E-2</v>
      </c>
      <c r="C65" s="7">
        <v>2.12993E-2</v>
      </c>
      <c r="D65" s="7">
        <v>2.3E-2</v>
      </c>
      <c r="E65" s="7">
        <f>Table1[[#This Row],[Inflation rate]]+Table1[[#This Row],[Real GDP growth]]</f>
        <v>4.42993E-2</v>
      </c>
      <c r="F65" s="7">
        <f>Table1[[#This Row],[Ten-year T.Bond rate]]-E65</f>
        <v>-2.01993E-2</v>
      </c>
      <c r="G65" s="1">
        <f>IF(Table1[[#This Row],[Intrinsic riskfree rate]]&gt;0,Table1[[#This Row],[Ten-year T.Bond rate]]/Table1[[#This Row],[Intrinsic riskfree rate]],"NA")</f>
        <v>0.54402665504872538</v>
      </c>
      <c r="H65" s="9">
        <v>1.4999999999999999E-2</v>
      </c>
      <c r="I65" s="9">
        <f t="shared" ref="I65:J65" si="62">AVERAGE(C56:C65)</f>
        <v>1.6036660000000001E-2</v>
      </c>
      <c r="J65" s="9">
        <f t="shared" si="62"/>
        <v>1.3900000000000001E-2</v>
      </c>
      <c r="K65" s="9">
        <f>Table1[[#This Row],[Real GDP growth (10-year average)]]+I65</f>
        <v>2.9936660000000004E-2</v>
      </c>
      <c r="L65" s="9">
        <f>Table1[[#This Row],[Ten-year T.Bond rate]]-K65</f>
        <v>-5.8366600000000039E-3</v>
      </c>
    </row>
    <row r="66" spans="1:12" x14ac:dyDescent="0.2">
      <c r="A66" s="16">
        <v>2018</v>
      </c>
      <c r="B66" s="7">
        <v>2.6800000000000001E-2</v>
      </c>
      <c r="C66" s="7">
        <v>2.0023800000000001E-2</v>
      </c>
      <c r="D66" s="7">
        <v>0.03</v>
      </c>
      <c r="E66" s="7">
        <f>Table1[[#This Row],[Inflation rate]]+Table1[[#This Row],[Real GDP growth]]</f>
        <v>5.00238E-2</v>
      </c>
      <c r="F66" s="7">
        <f>Table1[[#This Row],[Ten-year T.Bond rate]]-E66</f>
        <v>-2.3223799999999999E-2</v>
      </c>
      <c r="G66" s="1">
        <f>IF(Table1[[#This Row],[Intrinsic riskfree rate]]&gt;0,Table1[[#This Row],[Ten-year T.Bond rate]]/Table1[[#This Row],[Intrinsic riskfree rate]],"NA")</f>
        <v>0.53574498538695581</v>
      </c>
      <c r="H66" s="9">
        <v>2.4E-2</v>
      </c>
      <c r="I66" s="9">
        <f t="shared" ref="I66:J67" si="63">AVERAGE(C57:C66)</f>
        <v>1.8061269999999997E-2</v>
      </c>
      <c r="J66" s="9">
        <f t="shared" si="63"/>
        <v>1.72E-2</v>
      </c>
      <c r="K66" s="9">
        <f>Table1[[#This Row],[Real GDP growth (10-year average)]]+I66</f>
        <v>3.5261269999999997E-2</v>
      </c>
      <c r="L66" s="9">
        <f>Table1[[#This Row],[Ten-year T.Bond rate]]-K66</f>
        <v>-8.4612699999999964E-3</v>
      </c>
    </row>
    <row r="67" spans="1:12" x14ac:dyDescent="0.2">
      <c r="A67" s="16">
        <v>2019</v>
      </c>
      <c r="B67" s="7">
        <v>1.9199999999999998E-2</v>
      </c>
      <c r="C67" s="7">
        <v>2.3139900000000001E-2</v>
      </c>
      <c r="D67" s="7">
        <v>2.1600000000000001E-2</v>
      </c>
      <c r="E67" s="7">
        <f>Table1[[#This Row],[Inflation rate]]+Table1[[#This Row],[Real GDP growth]]</f>
        <v>4.4739899999999999E-2</v>
      </c>
      <c r="F67" s="7">
        <f>Table1[[#This Row],[Ten-year T.Bond rate]]-E67</f>
        <v>-2.5539900000000001E-2</v>
      </c>
      <c r="G67" s="1">
        <f>IF(Table1[[#This Row],[Intrinsic riskfree rate]]&gt;0,Table1[[#This Row],[Ten-year T.Bond rate]]/Table1[[#This Row],[Intrinsic riskfree rate]],"NA")</f>
        <v>0.4291471371192157</v>
      </c>
      <c r="H67" s="9">
        <v>1.55E-2</v>
      </c>
      <c r="I67" s="9">
        <f t="shared" si="63"/>
        <v>1.7561139999999999E-2</v>
      </c>
      <c r="J67" s="9">
        <f t="shared" si="63"/>
        <v>2.2159999999999996E-2</v>
      </c>
      <c r="K67" s="9">
        <f>Table1[[#This Row],[Real GDP growth (10-year average)]]+I67</f>
        <v>3.9721139999999995E-2</v>
      </c>
      <c r="L67" s="9">
        <f>Table1[[#This Row],[Ten-year T.Bond rate]]-K67</f>
        <v>-2.0521139999999997E-2</v>
      </c>
    </row>
    <row r="68" spans="1:12" x14ac:dyDescent="0.2">
      <c r="A68" s="21">
        <v>2020</v>
      </c>
      <c r="B68" s="20">
        <v>9.2999999999999992E-3</v>
      </c>
      <c r="C68" s="20">
        <v>1.32204E-2</v>
      </c>
      <c r="D68" s="20">
        <v>-3.5000000000000003E-2</v>
      </c>
      <c r="E68" s="7">
        <f>Table1[[#This Row],[Inflation rate]]+Table1[[#This Row],[Real GDP growth]]</f>
        <v>-2.1779600000000003E-2</v>
      </c>
      <c r="F68" s="7">
        <f>Table1[[#This Row],[Ten-year T.Bond rate]]-E68</f>
        <v>3.1079600000000002E-2</v>
      </c>
      <c r="G68" s="1" t="str">
        <f>IF(Table1[[#This Row],[Intrinsic riskfree rate]]&gt;0,Table1[[#This Row],[Ten-year T.Bond rate]]/Table1[[#This Row],[Intrinsic riskfree rate]],"NA")</f>
        <v>NA</v>
      </c>
      <c r="H68" s="20">
        <v>8.9999999999999998E-4</v>
      </c>
      <c r="I68" s="9">
        <f t="shared" ref="I68:I74" si="64">AVERAGE(C59:C68)</f>
        <v>1.7445389999999998E-2</v>
      </c>
      <c r="J68" s="9">
        <f t="shared" ref="J68:J74" si="65">AVERAGE(D59:D68)</f>
        <v>1.6160000000000001E-2</v>
      </c>
      <c r="K68" s="20">
        <f>Table1[[#This Row],[Real GDP growth (10-year average)]]+I68</f>
        <v>3.3605389999999999E-2</v>
      </c>
      <c r="L68" s="20">
        <f>Table1[[#This Row],[Ten-year T.Bond rate]]-K68</f>
        <v>-2.430539E-2</v>
      </c>
    </row>
    <row r="69" spans="1:12" x14ac:dyDescent="0.2">
      <c r="A69" s="21">
        <v>2021</v>
      </c>
      <c r="B69" s="20">
        <v>1.5100000000000001E-2</v>
      </c>
      <c r="C69" s="20">
        <v>7.1944599999999997E-2</v>
      </c>
      <c r="D69" s="20">
        <v>4.9500000000000002E-2</v>
      </c>
      <c r="E69" s="7">
        <f>Table1[[#This Row],[Inflation rate]]+Table1[[#This Row],[Real GDP growth]]</f>
        <v>0.1214446</v>
      </c>
      <c r="F69" s="22">
        <f>Table1[[#This Row],[Ten-year T.Bond rate]]-E69</f>
        <v>-0.1063446</v>
      </c>
      <c r="G69" s="1">
        <f>IF(Table1[[#This Row],[Intrinsic riskfree rate]]&gt;0,Table1[[#This Row],[Ten-year T.Bond rate]]/Table1[[#This Row],[Intrinsic riskfree rate]],"NA")</f>
        <v>0.12433652875467498</v>
      </c>
      <c r="H69" s="20">
        <v>8.0000000000000004E-4</v>
      </c>
      <c r="I69" s="9">
        <f t="shared" si="64"/>
        <v>2.1577779999999998E-2</v>
      </c>
      <c r="J69" s="9">
        <f t="shared" si="65"/>
        <v>1.951E-2</v>
      </c>
      <c r="K69" s="20">
        <f>Table1[[#This Row],[Real GDP growth (10-year average)]]+I69</f>
        <v>4.1087779999999997E-2</v>
      </c>
      <c r="L69" s="20">
        <f>Table1[[#This Row],[Ten-year T.Bond rate]]-K69</f>
        <v>-2.5987779999999995E-2</v>
      </c>
    </row>
    <row r="70" spans="1:12" x14ac:dyDescent="0.2">
      <c r="A70" s="23">
        <v>2022</v>
      </c>
      <c r="B70" s="24">
        <v>3.8800000000000001E-2</v>
      </c>
      <c r="C70" s="24">
        <v>6.4449400000000004E-2</v>
      </c>
      <c r="D70" s="24">
        <v>1.9400000000000001E-2</v>
      </c>
      <c r="E70" s="7">
        <f>Table1[[#This Row],[Inflation rate]]+Table1[[#This Row],[Real GDP growth]]</f>
        <v>8.3849400000000004E-2</v>
      </c>
      <c r="F70" s="22">
        <f>Table1[[#This Row],[Ten-year T.Bond rate]]-E70</f>
        <v>-4.5049400000000003E-2</v>
      </c>
      <c r="G70" s="1">
        <f>IF(Table1[[#This Row],[Intrinsic riskfree rate]]&gt;0,Table1[[#This Row],[Ten-year T.Bond rate]]/Table1[[#This Row],[Intrinsic riskfree rate]],"NA")</f>
        <v>0.46273437854057392</v>
      </c>
      <c r="H70" s="20">
        <v>4.1000000000000002E-2</v>
      </c>
      <c r="I70" s="9">
        <f t="shared" si="64"/>
        <v>2.6263220000000004E-2</v>
      </c>
      <c r="J70" s="9">
        <f t="shared" si="65"/>
        <v>1.9150000000000004E-2</v>
      </c>
      <c r="K70" s="20">
        <f>Table1[[#This Row],[Real GDP growth (10-year average)]]+I70</f>
        <v>4.5413220000000004E-2</v>
      </c>
      <c r="L70" s="20">
        <f>Table1[[#This Row],[Ten-year T.Bond rate]]-K70</f>
        <v>-6.613220000000003E-3</v>
      </c>
    </row>
    <row r="71" spans="1:12" x14ac:dyDescent="0.2">
      <c r="A71" s="23">
        <v>2023</v>
      </c>
      <c r="B71" s="24">
        <v>3.8800000000000001E-2</v>
      </c>
      <c r="C71" s="24">
        <v>3.3521200000000001E-2</v>
      </c>
      <c r="D71" s="24">
        <v>2.93E-2</v>
      </c>
      <c r="E71" s="7">
        <f>Table1[[#This Row],[Inflation rate]]+Table1[[#This Row],[Real GDP growth]]</f>
        <v>6.2821199999999994E-2</v>
      </c>
      <c r="F71" s="22">
        <f>Table1[[#This Row],[Ten-year T.Bond rate]]-E71</f>
        <v>-2.4021199999999993E-2</v>
      </c>
      <c r="G71" s="1">
        <f>IF(Table1[[#This Row],[Intrinsic riskfree rate]]&gt;0,Table1[[#This Row],[Ten-year T.Bond rate]]/Table1[[#This Row],[Intrinsic riskfree rate]],"NA")</f>
        <v>0.61762589699018811</v>
      </c>
      <c r="H71" s="20">
        <v>5.33E-2</v>
      </c>
      <c r="I71" s="9">
        <f t="shared" si="64"/>
        <v>2.8102499999999996E-2</v>
      </c>
      <c r="J71" s="9">
        <f t="shared" si="65"/>
        <v>1.9880000000000002E-2</v>
      </c>
      <c r="K71" s="20">
        <f>Table1[[#This Row],[Real GDP growth (10-year average)]]+I71</f>
        <v>4.7982499999999997E-2</v>
      </c>
      <c r="L71" s="20">
        <f>Table1[[#This Row],[Ten-year T.Bond rate]]-K71</f>
        <v>-9.1824999999999962E-3</v>
      </c>
    </row>
    <row r="72" spans="1:12" x14ac:dyDescent="0.2">
      <c r="A72" s="23">
        <v>2024</v>
      </c>
      <c r="B72" s="24">
        <v>4.58E-2</v>
      </c>
      <c r="C72" s="24">
        <v>2.8880599999999999E-2</v>
      </c>
      <c r="D72" s="24">
        <v>2.7199999999999998E-2</v>
      </c>
      <c r="E72" s="7">
        <f>Table1[[#This Row],[Inflation rate]]+Table1[[#This Row],[Real GDP growth]]</f>
        <v>5.6080599999999994E-2</v>
      </c>
      <c r="F72" s="22">
        <f>Table1[[#This Row],[Ten-year T.Bond rate]]-E72</f>
        <v>-1.0280599999999994E-2</v>
      </c>
      <c r="G72" s="1">
        <f>IF(Table1[[#This Row],[Intrinsic riskfree rate]]&gt;0,Table1[[#This Row],[Ten-year T.Bond rate]]/Table1[[#This Row],[Intrinsic riskfree rate]],"NA")</f>
        <v>0.81668170454667044</v>
      </c>
      <c r="H72" s="20">
        <v>4.48E-2</v>
      </c>
      <c r="I72" s="9">
        <f t="shared" si="64"/>
        <v>3.033744E-2</v>
      </c>
      <c r="J72" s="9">
        <f t="shared" si="65"/>
        <v>2.0199999999999999E-2</v>
      </c>
      <c r="K72" s="20">
        <f>Table1[[#This Row],[Real GDP growth (10-year average)]]+I72</f>
        <v>5.0537440000000003E-2</v>
      </c>
      <c r="L72" s="20">
        <f>Table1[[#This Row],[Ten-year T.Bond rate]]-K72</f>
        <v>-4.7374400000000025E-3</v>
      </c>
    </row>
    <row r="73" spans="1:12" x14ac:dyDescent="0.2">
      <c r="A73" s="23">
        <v>2025</v>
      </c>
      <c r="B73" s="24">
        <v>4.1799999999999997E-2</v>
      </c>
      <c r="C73" s="24">
        <v>2.7350799999999998E-2</v>
      </c>
      <c r="D73" s="24">
        <v>2.3599999999999999E-2</v>
      </c>
      <c r="E73" s="7">
        <f>Table1[[#This Row],[Inflation rate]]+Table1[[#This Row],[Real GDP growth]]</f>
        <v>5.0950799999999997E-2</v>
      </c>
      <c r="F73" s="22">
        <f>Table1[[#This Row],[Ten-year T.Bond rate]]-E73</f>
        <v>-9.1508000000000006E-3</v>
      </c>
      <c r="G73" s="1">
        <f>IF(Table1[[#This Row],[Intrinsic riskfree rate]]&gt;0,Table1[[#This Row],[Ten-year T.Bond rate]]/Table1[[#This Row],[Intrinsic riskfree rate]],"NA")</f>
        <v>0.82039928715545185</v>
      </c>
      <c r="H73" s="20">
        <v>3.7199999999999997E-2</v>
      </c>
      <c r="I73" s="9">
        <f t="shared" si="64"/>
        <v>3.2433799999999999E-2</v>
      </c>
      <c r="J73" s="9">
        <f t="shared" si="65"/>
        <v>2.0460000000000002E-2</v>
      </c>
      <c r="K73" s="20">
        <f>Table1[[#This Row],[Real GDP growth (10-year average)]]+I73</f>
        <v>5.2893800000000005E-2</v>
      </c>
      <c r="L73" s="20">
        <f>Table1[[#This Row],[Ten-year T.Bond rate]]-K73</f>
        <v>-1.1093800000000008E-2</v>
      </c>
    </row>
    <row r="74" spans="1:12" x14ac:dyDescent="0.2">
      <c r="A74" s="33">
        <v>46266</v>
      </c>
      <c r="B74" s="9">
        <v>4.8399999999999999E-2</v>
      </c>
      <c r="C74" s="24">
        <v>3.3099999999999997E-2</v>
      </c>
      <c r="D74" s="24">
        <v>2.1000000000000001E-2</v>
      </c>
      <c r="E74" s="7">
        <f>Table1[[#This Row],[Inflation rate]]+Table1[[#This Row],[Real GDP growth]]</f>
        <v>5.4099999999999995E-2</v>
      </c>
      <c r="F74" s="22">
        <f>Table1[[#This Row],[Ten-year T.Bond rate]]-E74</f>
        <v>-5.6999999999999967E-3</v>
      </c>
      <c r="G74" s="1">
        <f>IF(Table1[[#This Row],[Intrinsic riskfree rate]]&gt;0,Table1[[#This Row],[Ten-year T.Bond rate]]/Table1[[#This Row],[Intrinsic riskfree rate]],"NA")</f>
        <v>0.89463955637707948</v>
      </c>
      <c r="H74" s="20">
        <v>3.6299999999999999E-2</v>
      </c>
      <c r="I74" s="9">
        <f t="shared" si="64"/>
        <v>3.3693000000000008E-2</v>
      </c>
      <c r="J74" s="9">
        <f t="shared" si="65"/>
        <v>2.0959999999999999E-2</v>
      </c>
      <c r="K74" s="20">
        <f>Table1[[#This Row],[Real GDP growth (10-year average)]]+I74</f>
        <v>5.4653000000000007E-2</v>
      </c>
      <c r="L74" s="20">
        <f>Table1[[#This Row],[Ten-year T.Bond rate]]-K74</f>
        <v>-6.2530000000000086E-3</v>
      </c>
    </row>
    <row r="75" spans="1:12" ht="17" thickBot="1" x14ac:dyDescent="0.25">
      <c r="A75" s="28" t="s">
        <v>0</v>
      </c>
      <c r="B75" s="29" t="s">
        <v>1</v>
      </c>
      <c r="C75" s="29" t="s">
        <v>2</v>
      </c>
      <c r="D75" s="29" t="s">
        <v>3</v>
      </c>
      <c r="E75" s="29" t="s">
        <v>8</v>
      </c>
      <c r="F75" s="29" t="s">
        <v>18</v>
      </c>
      <c r="G75" s="1"/>
      <c r="H75" s="20"/>
      <c r="I75" s="9"/>
      <c r="J75" s="9"/>
      <c r="K75" s="6" t="s">
        <v>16</v>
      </c>
      <c r="L75" s="6" t="s">
        <v>17</v>
      </c>
    </row>
    <row r="76" spans="1:12" x14ac:dyDescent="0.2">
      <c r="A76" s="28" t="s">
        <v>19</v>
      </c>
      <c r="B76" s="30">
        <f>AVERAGE(B2:B73)</f>
        <v>5.5047222222222233E-2</v>
      </c>
      <c r="C76" s="30">
        <f t="shared" ref="C76:F76" si="66">AVERAGE(C2:C73)</f>
        <v>3.5656655555555548E-2</v>
      </c>
      <c r="D76" s="30">
        <f t="shared" si="66"/>
        <v>2.9188888888888889E-2</v>
      </c>
      <c r="E76" s="30">
        <f t="shared" si="66"/>
        <v>6.4845544444444417E-2</v>
      </c>
      <c r="F76" s="30">
        <f t="shared" si="66"/>
        <v>-9.7983222222222197E-3</v>
      </c>
      <c r="G76" s="1"/>
      <c r="H76" s="11"/>
      <c r="I76" s="9"/>
      <c r="J76" s="9"/>
      <c r="K76" s="10">
        <f>AVERAGE(K2:K72)</f>
        <v>6.586631197183096E-2</v>
      </c>
      <c r="L76" s="10">
        <f>AVERAGE(L2:L72)</f>
        <v>-1.0632509154929576E-2</v>
      </c>
    </row>
    <row r="77" spans="1:12" x14ac:dyDescent="0.2">
      <c r="A77" s="28" t="s">
        <v>6</v>
      </c>
      <c r="B77" s="30">
        <f>AVERAGE(B2:B28)</f>
        <v>5.8288888888888897E-2</v>
      </c>
      <c r="C77" s="30">
        <f t="shared" ref="C77:D77" si="67">AVERAGE(C2:C28)</f>
        <v>4.4865725925925921E-2</v>
      </c>
      <c r="D77" s="30">
        <f t="shared" si="67"/>
        <v>3.4962962962962973E-2</v>
      </c>
      <c r="E77" s="30">
        <f>Table1[[#This Row],[Inflation rate]]+Table1[[#This Row],[Real GDP growth]]</f>
        <v>7.9828688888888888E-2</v>
      </c>
      <c r="F77" s="31">
        <f>Table1[[#This Row],[Ten-year T.Bond rate]]-E77</f>
        <v>-2.1539799999999991E-2</v>
      </c>
      <c r="G77" s="1"/>
      <c r="H77" s="12"/>
      <c r="I77" s="9"/>
      <c r="J77" s="9"/>
      <c r="K77" s="5">
        <f>AVERAGE(K2:K28)</f>
        <v>7.1021764814814814E-2</v>
      </c>
      <c r="L77" s="9">
        <f>Table1[[#This Row],[Ten-year T.Bond rate]]-K77</f>
        <v>-1.2732875925925917E-2</v>
      </c>
    </row>
    <row r="78" spans="1:12" x14ac:dyDescent="0.2">
      <c r="A78" s="28" t="s">
        <v>7</v>
      </c>
      <c r="B78" s="30">
        <f>AVERAGE(B29:B56)</f>
        <v>6.8778571428571425E-2</v>
      </c>
      <c r="C78" s="30">
        <f t="shared" ref="C78:D78" si="68">AVERAGE(C29:C56)</f>
        <v>3.259946428571428E-2</v>
      </c>
      <c r="D78" s="30">
        <f t="shared" si="68"/>
        <v>3.0357142857142867E-2</v>
      </c>
      <c r="E78" s="30">
        <f>Table1[[#This Row],[Inflation rate]]+Table1[[#This Row],[Real GDP growth]]</f>
        <v>6.2956607142857141E-2</v>
      </c>
      <c r="F78" s="31">
        <f>Table1[[#This Row],[Ten-year T.Bond rate]]-E78</f>
        <v>5.8219642857142845E-3</v>
      </c>
      <c r="G78" s="1"/>
      <c r="H78" s="12"/>
      <c r="I78" s="9"/>
      <c r="J78" s="9"/>
      <c r="K78" s="5">
        <f>AVERAGE(K29:K56)</f>
        <v>7.5877155714285702E-2</v>
      </c>
      <c r="L78" s="9">
        <f>Table1[[#This Row],[Ten-year T.Bond rate]]-K78</f>
        <v>-7.0985842857142767E-3</v>
      </c>
    </row>
    <row r="79" spans="1:12" ht="17" thickBot="1" x14ac:dyDescent="0.25">
      <c r="A79" s="28" t="s">
        <v>15</v>
      </c>
      <c r="B79" s="30">
        <f>AVERAGE(B57:B68)</f>
        <v>2.3624999999999997E-2</v>
      </c>
      <c r="C79" s="30">
        <f t="shared" ref="C79:D79" si="69">AVERAGE(C57:C68)</f>
        <v>1.8081083333333331E-2</v>
      </c>
      <c r="D79" s="30">
        <f t="shared" si="69"/>
        <v>1.3216666666666668E-2</v>
      </c>
      <c r="E79" s="30">
        <f>Table1[[#This Row],[Inflation rate]]+Table1[[#This Row],[Real GDP growth]]</f>
        <v>3.1297749999999999E-2</v>
      </c>
      <c r="F79" s="31">
        <f>Table1[[#This Row],[Ten-year T.Bond rate]]-E79</f>
        <v>-7.6727500000000025E-3</v>
      </c>
      <c r="G79" s="1"/>
      <c r="H79" s="14"/>
      <c r="I79" s="9"/>
      <c r="J79" s="9"/>
      <c r="K79" s="13">
        <f>AVERAGE(K57:K68)</f>
        <v>3.7444933333333333E-2</v>
      </c>
      <c r="L79" s="13">
        <f t="shared" ref="L79" si="70">AVERAGE(L57:L68)</f>
        <v>-1.3819933333333331E-2</v>
      </c>
    </row>
    <row r="80" spans="1:12" ht="17" thickBot="1" x14ac:dyDescent="0.25">
      <c r="A80" s="28" t="s">
        <v>20</v>
      </c>
      <c r="B80" s="30">
        <f>AVERAGE(B69:B73)</f>
        <v>3.6060000000000002E-2</v>
      </c>
      <c r="C80" s="30">
        <f>AVERAGE(C69:C73)</f>
        <v>4.5229320000000003E-2</v>
      </c>
      <c r="D80" s="30">
        <f t="shared" ref="D80:E80" si="71">AVERAGE(D69:D73)</f>
        <v>2.9800000000000004E-2</v>
      </c>
      <c r="E80" s="30">
        <f t="shared" si="71"/>
        <v>7.5029319999999997E-2</v>
      </c>
      <c r="F80" s="31">
        <f>Table1[[#This Row],[Ten-year T.Bond rate]]-E80</f>
        <v>-3.8969319999999995E-2</v>
      </c>
      <c r="G80" s="27"/>
      <c r="H80" s="9"/>
      <c r="I80" s="9"/>
      <c r="J80" s="9"/>
      <c r="K80" s="9">
        <f>AVERAGE(K69:K72)</f>
        <v>4.6255234999999992E-2</v>
      </c>
      <c r="L80" s="9">
        <f>AVERAGE(L69:L72)</f>
        <v>-1.1630234999999999E-2</v>
      </c>
    </row>
    <row r="81" spans="1:12" x14ac:dyDescent="0.2">
      <c r="A81" s="28" t="s">
        <v>19</v>
      </c>
      <c r="B81" s="30">
        <f>AVERAGE(B2:B73)</f>
        <v>5.5047222222222233E-2</v>
      </c>
      <c r="C81" s="30">
        <f>AVERAGE(C2:C73)</f>
        <v>3.5656655555555548E-2</v>
      </c>
      <c r="D81" s="30">
        <f t="shared" ref="D81:E81" si="72">AVERAGE(D2:D73)</f>
        <v>2.9188888888888889E-2</v>
      </c>
      <c r="E81" s="30">
        <f t="shared" si="72"/>
        <v>6.4845544444444417E-2</v>
      </c>
      <c r="F81" s="31">
        <f>Table1[[#This Row],[Ten-year T.Bond rate]]-E81</f>
        <v>-9.7983222222221833E-3</v>
      </c>
      <c r="G81" s="26"/>
      <c r="H81" s="9"/>
      <c r="I81" s="9"/>
      <c r="J81" s="9"/>
      <c r="K81" s="30">
        <f>AVERAGE(K2:K72)</f>
        <v>6.586631197183096E-2</v>
      </c>
      <c r="L81" s="9">
        <f>Table1[[#This Row],[Ten-year T.Bond rate]]-K81</f>
        <v>-1.0819089749608726E-2</v>
      </c>
    </row>
    <row r="82" spans="1:12" x14ac:dyDescent="0.2">
      <c r="A82" s="32">
        <v>46266</v>
      </c>
      <c r="B82" s="9">
        <f>B74</f>
        <v>4.8399999999999999E-2</v>
      </c>
      <c r="C82" s="9">
        <f t="shared" ref="C82:F82" si="73">C74</f>
        <v>3.3099999999999997E-2</v>
      </c>
      <c r="D82" s="9">
        <f t="shared" si="73"/>
        <v>2.1000000000000001E-2</v>
      </c>
      <c r="E82" s="9">
        <f t="shared" si="73"/>
        <v>5.4099999999999995E-2</v>
      </c>
      <c r="F82" s="9">
        <f t="shared" si="73"/>
        <v>-5.6999999999999967E-3</v>
      </c>
      <c r="G82" s="26"/>
      <c r="H82" s="9"/>
      <c r="I82" s="9"/>
      <c r="J82" s="9"/>
      <c r="K82" s="9">
        <f>J73+I73</f>
        <v>5.2893800000000005E-2</v>
      </c>
      <c r="L82" s="9">
        <f>Table1[[#This Row],[Ten-year T.Bond rate]]-K82</f>
        <v>-4.4938000000000061E-3</v>
      </c>
    </row>
  </sheetData>
  <pageMargins left="0.7" right="0.7" top="0.75" bottom="0.75" header="0.3" footer="0.3"/>
  <pageSetup orientation="portrait" horizontalDpi="0" verticalDpi="0"/>
  <ignoredErrors>
    <ignoredError sqref="D77:D79 C77:C79 B77:B79" formulaRange="1"/>
  </ignoredErrors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938E4-90D7-A24B-A85F-BFBC94CAD906}">
  <dimension ref="A1:C10"/>
  <sheetViews>
    <sheetView workbookViewId="0">
      <selection activeCell="C10" sqref="A1:C10"/>
    </sheetView>
  </sheetViews>
  <sheetFormatPr baseColWidth="10" defaultRowHeight="16" x14ac:dyDescent="0.2"/>
  <sheetData>
    <row r="1" spans="1:3" x14ac:dyDescent="0.2">
      <c r="A1" t="s">
        <v>12</v>
      </c>
      <c r="B1" t="s">
        <v>2</v>
      </c>
      <c r="C1" t="s">
        <v>13</v>
      </c>
    </row>
    <row r="2" spans="1:3" x14ac:dyDescent="0.2">
      <c r="A2">
        <v>1945</v>
      </c>
      <c r="B2" s="19">
        <v>2.24719E-2</v>
      </c>
      <c r="C2" s="19">
        <v>-9.7809000000000004E-3</v>
      </c>
    </row>
    <row r="3" spans="1:3" x14ac:dyDescent="0.2">
      <c r="A3">
        <v>1946</v>
      </c>
      <c r="B3" s="19">
        <v>0.1813187</v>
      </c>
      <c r="C3" s="19">
        <v>-0.11605600000000001</v>
      </c>
    </row>
    <row r="4" spans="1:3" x14ac:dyDescent="0.2">
      <c r="A4">
        <f>A3+1</f>
        <v>1947</v>
      </c>
      <c r="B4" s="19">
        <v>8.8372100000000009E-2</v>
      </c>
      <c r="C4" s="19">
        <v>-1.1446400000000001E-2</v>
      </c>
    </row>
    <row r="5" spans="1:3" x14ac:dyDescent="0.2">
      <c r="A5">
        <f t="shared" ref="A5:A9" si="0">A4+1</f>
        <v>1948</v>
      </c>
      <c r="B5" s="19">
        <v>2.7338700000000001E-2</v>
      </c>
      <c r="C5" s="19">
        <v>4.1132999999999996E-2</v>
      </c>
    </row>
    <row r="6" spans="1:3" x14ac:dyDescent="0.2">
      <c r="A6">
        <f t="shared" si="0"/>
        <v>1949</v>
      </c>
      <c r="B6" s="19">
        <v>-1.8295200000000001E-2</v>
      </c>
      <c r="C6" s="19">
        <v>-5.6422000000000009E-3</v>
      </c>
    </row>
    <row r="7" spans="1:3" x14ac:dyDescent="0.2">
      <c r="A7">
        <f t="shared" si="0"/>
        <v>1950</v>
      </c>
      <c r="B7" s="19">
        <v>5.8026299999999996E-2</v>
      </c>
      <c r="C7" s="19">
        <v>8.6865400000000009E-2</v>
      </c>
    </row>
    <row r="8" spans="1:3" x14ac:dyDescent="0.2">
      <c r="A8">
        <f t="shared" si="0"/>
        <v>1951</v>
      </c>
      <c r="B8" s="19">
        <v>5.9647699999999998E-2</v>
      </c>
      <c r="C8" s="19">
        <v>8.0457899999999999E-2</v>
      </c>
    </row>
    <row r="9" spans="1:3" x14ac:dyDescent="0.2">
      <c r="A9">
        <f t="shared" si="0"/>
        <v>1952</v>
      </c>
      <c r="B9" s="19">
        <v>9.0668999999999993E-3</v>
      </c>
      <c r="C9" s="19">
        <v>4.0885199999999997E-2</v>
      </c>
    </row>
    <row r="10" spans="1:3" x14ac:dyDescent="0.2">
      <c r="A10">
        <f>A9+1</f>
        <v>1953</v>
      </c>
      <c r="B10" s="19">
        <v>5.9902999999999996E-3</v>
      </c>
      <c r="C10" s="19">
        <v>4.6881899999999997E-2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10</vt:i4>
      </vt:variant>
    </vt:vector>
  </HeadingPairs>
  <TitlesOfParts>
    <vt:vector size="13" baseType="lpstr">
      <vt:lpstr>GovtBondRates</vt:lpstr>
      <vt:lpstr>Sheet1</vt:lpstr>
      <vt:lpstr>Sheet2</vt:lpstr>
      <vt:lpstr>Riskfree &amp; fundamentals</vt:lpstr>
      <vt:lpstr>IntRatesHistory</vt:lpstr>
      <vt:lpstr>NewIntRateChart</vt:lpstr>
      <vt:lpstr>Intrinsisvsa</vt:lpstr>
      <vt:lpstr>TBondHistorical</vt:lpstr>
      <vt:lpstr>IntrinsicvsActualChart</vt:lpstr>
      <vt:lpstr>RatesbyCurrency</vt:lpstr>
      <vt:lpstr>EmMktGovtBondRates</vt:lpstr>
      <vt:lpstr>FedFundsEffect</vt:lpstr>
      <vt:lpstr>FedFundsRateCorrected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Aswath Damodaran</dc:creator>
  <cp:lastModifiedBy>Aswath Damodaran</cp:lastModifiedBy>
  <dcterms:created xsi:type="dcterms:W3CDTF">2016-03-11T16:10:43Z</dcterms:created>
  <dcterms:modified xsi:type="dcterms:W3CDTF">2026-09-04T20:27:27Z</dcterms:modified>
</cp:coreProperties>
</file>