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ECBF3729-1BF1-6649-92AA-6F2458C15D5F}" xr6:coauthVersionLast="47" xr6:coauthVersionMax="47" xr10:uidLastSave="{00000000-0000-0000-0000-000000000000}"/>
  <bookViews>
    <workbookView xWindow="1720" yWindow="780" windowWidth="27580" windowHeight="20800" activeTab="1" xr2:uid="{D37DB67C-AEDE-3D48-A8FA-63157840061A}"/>
  </bookViews>
  <sheets>
    <sheet name="Value Weighted" sheetId="1" r:id="rId1"/>
    <sheet name="Equally Weighted" sheetId="2" r:id="rId2"/>
    <sheet name="SmallCapChart" sheetId="5" r:id="rId3"/>
    <sheet name="French Raw data Value Weight" sheetId="4" r:id="rId4"/>
    <sheet name="French Raw data Equally Weight" sheetId="3" r:id="rId5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9" i="2" l="1"/>
  <c r="D109" i="2"/>
  <c r="C109" i="2"/>
  <c r="B109" i="2"/>
  <c r="O109" i="2" s="1"/>
  <c r="E108" i="2"/>
  <c r="D108" i="2"/>
  <c r="C108" i="2"/>
  <c r="B108" i="2"/>
  <c r="O108" i="2" s="1"/>
  <c r="E107" i="2"/>
  <c r="G107" i="2" s="1"/>
  <c r="D107" i="2"/>
  <c r="F107" i="2" s="1"/>
  <c r="J107" i="2" s="1"/>
  <c r="C107" i="2"/>
  <c r="O107" i="2" s="1"/>
  <c r="B107" i="2"/>
  <c r="E106" i="2"/>
  <c r="D106" i="2"/>
  <c r="C106" i="2"/>
  <c r="B106" i="2"/>
  <c r="E105" i="2"/>
  <c r="D105" i="2"/>
  <c r="C105" i="2"/>
  <c r="B105" i="2"/>
  <c r="E104" i="2"/>
  <c r="D104" i="2"/>
  <c r="F104" i="2" s="1"/>
  <c r="J104" i="2" s="1"/>
  <c r="C104" i="2"/>
  <c r="O104" i="2" s="1"/>
  <c r="B104" i="2"/>
  <c r="E103" i="2"/>
  <c r="D103" i="2"/>
  <c r="C103" i="2"/>
  <c r="B103" i="2"/>
  <c r="E102" i="2"/>
  <c r="G102" i="2" s="1"/>
  <c r="D102" i="2"/>
  <c r="C102" i="2"/>
  <c r="B102" i="2"/>
  <c r="E101" i="2"/>
  <c r="G101" i="2" s="1"/>
  <c r="D101" i="2"/>
  <c r="F101" i="2" s="1"/>
  <c r="J101" i="2" s="1"/>
  <c r="C101" i="2"/>
  <c r="B101" i="2"/>
  <c r="O101" i="2" s="1"/>
  <c r="E100" i="2"/>
  <c r="D100" i="2"/>
  <c r="C100" i="2"/>
  <c r="B100" i="2"/>
  <c r="E99" i="2"/>
  <c r="G99" i="2" s="1"/>
  <c r="D99" i="2"/>
  <c r="C99" i="2"/>
  <c r="B99" i="2"/>
  <c r="E98" i="2"/>
  <c r="G98" i="2" s="1"/>
  <c r="D98" i="2"/>
  <c r="F98" i="2" s="1"/>
  <c r="J98" i="2" s="1"/>
  <c r="C98" i="2"/>
  <c r="O98" i="2" s="1"/>
  <c r="B98" i="2"/>
  <c r="E97" i="2"/>
  <c r="D97" i="2"/>
  <c r="C97" i="2"/>
  <c r="B97" i="2"/>
  <c r="E96" i="2"/>
  <c r="G96" i="2" s="1"/>
  <c r="D96" i="2"/>
  <c r="C96" i="2"/>
  <c r="B96" i="2"/>
  <c r="O96" i="2" s="1"/>
  <c r="E95" i="2"/>
  <c r="G95" i="2" s="1"/>
  <c r="D95" i="2"/>
  <c r="F95" i="2" s="1"/>
  <c r="J95" i="2" s="1"/>
  <c r="C95" i="2"/>
  <c r="O95" i="2" s="1"/>
  <c r="B95" i="2"/>
  <c r="E94" i="2"/>
  <c r="D94" i="2"/>
  <c r="C94" i="2"/>
  <c r="B94" i="2"/>
  <c r="E93" i="2"/>
  <c r="D93" i="2"/>
  <c r="C93" i="2"/>
  <c r="B93" i="2"/>
  <c r="E92" i="2"/>
  <c r="D92" i="2"/>
  <c r="F92" i="2" s="1"/>
  <c r="J92" i="2" s="1"/>
  <c r="C92" i="2"/>
  <c r="O92" i="2" s="1"/>
  <c r="B92" i="2"/>
  <c r="E91" i="2"/>
  <c r="D91" i="2"/>
  <c r="C91" i="2"/>
  <c r="B91" i="2"/>
  <c r="O91" i="2" s="1"/>
  <c r="E90" i="2"/>
  <c r="D90" i="2"/>
  <c r="F90" i="2" s="1"/>
  <c r="C90" i="2"/>
  <c r="B90" i="2"/>
  <c r="O90" i="2" s="1"/>
  <c r="E89" i="2"/>
  <c r="G89" i="2" s="1"/>
  <c r="D89" i="2"/>
  <c r="F89" i="2" s="1"/>
  <c r="J89" i="2" s="1"/>
  <c r="C89" i="2"/>
  <c r="O89" i="2" s="1"/>
  <c r="B89" i="2"/>
  <c r="E88" i="2"/>
  <c r="D88" i="2"/>
  <c r="C88" i="2"/>
  <c r="B88" i="2"/>
  <c r="E87" i="2"/>
  <c r="D87" i="2"/>
  <c r="C87" i="2"/>
  <c r="B87" i="2"/>
  <c r="O87" i="2" s="1"/>
  <c r="E86" i="2"/>
  <c r="D86" i="2"/>
  <c r="F86" i="2" s="1"/>
  <c r="J86" i="2" s="1"/>
  <c r="C86" i="2"/>
  <c r="O86" i="2" s="1"/>
  <c r="B86" i="2"/>
  <c r="E85" i="2"/>
  <c r="D85" i="2"/>
  <c r="C85" i="2"/>
  <c r="B85" i="2"/>
  <c r="E84" i="2"/>
  <c r="G84" i="2" s="1"/>
  <c r="D84" i="2"/>
  <c r="F84" i="2" s="1"/>
  <c r="C84" i="2"/>
  <c r="B84" i="2"/>
  <c r="O84" i="2" s="1"/>
  <c r="E83" i="2"/>
  <c r="G83" i="2" s="1"/>
  <c r="D83" i="2"/>
  <c r="F83" i="2" s="1"/>
  <c r="J83" i="2" s="1"/>
  <c r="C83" i="2"/>
  <c r="O83" i="2" s="1"/>
  <c r="B83" i="2"/>
  <c r="E82" i="2"/>
  <c r="D82" i="2"/>
  <c r="C82" i="2"/>
  <c r="B82" i="2"/>
  <c r="E81" i="2"/>
  <c r="D81" i="2"/>
  <c r="C81" i="2"/>
  <c r="B81" i="2"/>
  <c r="O81" i="2" s="1"/>
  <c r="E80" i="2"/>
  <c r="G80" i="2" s="1"/>
  <c r="D80" i="2"/>
  <c r="C80" i="2"/>
  <c r="B80" i="2"/>
  <c r="E79" i="2"/>
  <c r="D79" i="2"/>
  <c r="C79" i="2"/>
  <c r="B79" i="2"/>
  <c r="E78" i="2"/>
  <c r="D78" i="2"/>
  <c r="C78" i="2"/>
  <c r="B78" i="2"/>
  <c r="O78" i="2" s="1"/>
  <c r="E77" i="2"/>
  <c r="G77" i="2" s="1"/>
  <c r="D77" i="2"/>
  <c r="F77" i="2" s="1"/>
  <c r="J77" i="2" s="1"/>
  <c r="C77" i="2"/>
  <c r="B77" i="2"/>
  <c r="O77" i="2" s="1"/>
  <c r="E76" i="2"/>
  <c r="D76" i="2"/>
  <c r="C76" i="2"/>
  <c r="B76" i="2"/>
  <c r="E75" i="2"/>
  <c r="G75" i="2" s="1"/>
  <c r="D75" i="2"/>
  <c r="F75" i="2" s="1"/>
  <c r="J75" i="2" s="1"/>
  <c r="C75" i="2"/>
  <c r="B75" i="2"/>
  <c r="O75" i="2" s="1"/>
  <c r="E74" i="2"/>
  <c r="G74" i="2" s="1"/>
  <c r="D74" i="2"/>
  <c r="F74" i="2" s="1"/>
  <c r="J74" i="2" s="1"/>
  <c r="C74" i="2"/>
  <c r="O74" i="2" s="1"/>
  <c r="B74" i="2"/>
  <c r="E73" i="2"/>
  <c r="D73" i="2"/>
  <c r="C73" i="2"/>
  <c r="B73" i="2"/>
  <c r="E72" i="2"/>
  <c r="D72" i="2"/>
  <c r="C72" i="2"/>
  <c r="B72" i="2"/>
  <c r="O72" i="2" s="1"/>
  <c r="E71" i="2"/>
  <c r="D71" i="2"/>
  <c r="C71" i="2"/>
  <c r="O71" i="2" s="1"/>
  <c r="B71" i="2"/>
  <c r="E70" i="2"/>
  <c r="D70" i="2"/>
  <c r="C70" i="2"/>
  <c r="B70" i="2"/>
  <c r="E69" i="2"/>
  <c r="G69" i="2" s="1"/>
  <c r="D69" i="2"/>
  <c r="F69" i="2" s="1"/>
  <c r="J69" i="2" s="1"/>
  <c r="C69" i="2"/>
  <c r="B69" i="2"/>
  <c r="E68" i="2"/>
  <c r="D68" i="2"/>
  <c r="C68" i="2"/>
  <c r="O68" i="2" s="1"/>
  <c r="B68" i="2"/>
  <c r="E67" i="2"/>
  <c r="D67" i="2"/>
  <c r="C67" i="2"/>
  <c r="B67" i="2"/>
  <c r="E66" i="2"/>
  <c r="D66" i="2"/>
  <c r="C66" i="2"/>
  <c r="B66" i="2"/>
  <c r="O66" i="2" s="1"/>
  <c r="E65" i="2"/>
  <c r="G65" i="2" s="1"/>
  <c r="D65" i="2"/>
  <c r="F65" i="2" s="1"/>
  <c r="J65" i="2" s="1"/>
  <c r="C65" i="2"/>
  <c r="B65" i="2"/>
  <c r="O65" i="2" s="1"/>
  <c r="E64" i="2"/>
  <c r="D64" i="2"/>
  <c r="C64" i="2"/>
  <c r="B64" i="2"/>
  <c r="E63" i="2"/>
  <c r="G63" i="2" s="1"/>
  <c r="D63" i="2"/>
  <c r="F63" i="2" s="1"/>
  <c r="J63" i="2" s="1"/>
  <c r="C63" i="2"/>
  <c r="B63" i="2"/>
  <c r="O63" i="2" s="1"/>
  <c r="E62" i="2"/>
  <c r="G62" i="2" s="1"/>
  <c r="D62" i="2"/>
  <c r="F62" i="2" s="1"/>
  <c r="J62" i="2" s="1"/>
  <c r="C62" i="2"/>
  <c r="O62" i="2" s="1"/>
  <c r="B62" i="2"/>
  <c r="E61" i="2"/>
  <c r="D61" i="2"/>
  <c r="C61" i="2"/>
  <c r="B61" i="2"/>
  <c r="E60" i="2"/>
  <c r="D60" i="2"/>
  <c r="C60" i="2"/>
  <c r="B60" i="2"/>
  <c r="O60" i="2" s="1"/>
  <c r="E59" i="2"/>
  <c r="G59" i="2" s="1"/>
  <c r="D59" i="2"/>
  <c r="F59" i="2" s="1"/>
  <c r="J59" i="2" s="1"/>
  <c r="C59" i="2"/>
  <c r="O59" i="2" s="1"/>
  <c r="B59" i="2"/>
  <c r="E58" i="2"/>
  <c r="D58" i="2"/>
  <c r="C58" i="2"/>
  <c r="B58" i="2"/>
  <c r="E57" i="2"/>
  <c r="D57" i="2"/>
  <c r="C57" i="2"/>
  <c r="B57" i="2"/>
  <c r="E56" i="2"/>
  <c r="D56" i="2"/>
  <c r="F56" i="2" s="1"/>
  <c r="J56" i="2" s="1"/>
  <c r="C56" i="2"/>
  <c r="B56" i="2"/>
  <c r="E55" i="2"/>
  <c r="D55" i="2"/>
  <c r="C55" i="2"/>
  <c r="B55" i="2"/>
  <c r="E54" i="2"/>
  <c r="G54" i="2" s="1"/>
  <c r="D54" i="2"/>
  <c r="F54" i="2" s="1"/>
  <c r="C54" i="2"/>
  <c r="B54" i="2"/>
  <c r="O54" i="2" s="1"/>
  <c r="E53" i="2"/>
  <c r="G53" i="2" s="1"/>
  <c r="D53" i="2"/>
  <c r="F53" i="2" s="1"/>
  <c r="J53" i="2" s="1"/>
  <c r="C53" i="2"/>
  <c r="B53" i="2"/>
  <c r="O53" i="2" s="1"/>
  <c r="E52" i="2"/>
  <c r="D52" i="2"/>
  <c r="C52" i="2"/>
  <c r="B52" i="2"/>
  <c r="E51" i="2"/>
  <c r="D51" i="2"/>
  <c r="C51" i="2"/>
  <c r="B51" i="2"/>
  <c r="O51" i="2" s="1"/>
  <c r="E50" i="2"/>
  <c r="D50" i="2"/>
  <c r="F50" i="2" s="1"/>
  <c r="J50" i="2" s="1"/>
  <c r="C50" i="2"/>
  <c r="O50" i="2" s="1"/>
  <c r="B50" i="2"/>
  <c r="E49" i="2"/>
  <c r="D49" i="2"/>
  <c r="C49" i="2"/>
  <c r="B49" i="2"/>
  <c r="E48" i="2"/>
  <c r="D48" i="2"/>
  <c r="F48" i="2" s="1"/>
  <c r="C48" i="2"/>
  <c r="B48" i="2"/>
  <c r="O48" i="2" s="1"/>
  <c r="E47" i="2"/>
  <c r="G47" i="2" s="1"/>
  <c r="D47" i="2"/>
  <c r="F47" i="2" s="1"/>
  <c r="J47" i="2" s="1"/>
  <c r="C47" i="2"/>
  <c r="O47" i="2" s="1"/>
  <c r="B47" i="2"/>
  <c r="E46" i="2"/>
  <c r="D46" i="2"/>
  <c r="C46" i="2"/>
  <c r="B46" i="2"/>
  <c r="E45" i="2"/>
  <c r="G45" i="2" s="1"/>
  <c r="D45" i="2"/>
  <c r="F45" i="2" s="1"/>
  <c r="C45" i="2"/>
  <c r="B45" i="2"/>
  <c r="O45" i="2" s="1"/>
  <c r="E44" i="2"/>
  <c r="G44" i="2" s="1"/>
  <c r="D44" i="2"/>
  <c r="C44" i="2"/>
  <c r="O44" i="2" s="1"/>
  <c r="B44" i="2"/>
  <c r="E43" i="2"/>
  <c r="D43" i="2"/>
  <c r="C43" i="2"/>
  <c r="B43" i="2"/>
  <c r="E42" i="2"/>
  <c r="D42" i="2"/>
  <c r="C42" i="2"/>
  <c r="B42" i="2"/>
  <c r="O42" i="2" s="1"/>
  <c r="E41" i="2"/>
  <c r="D41" i="2"/>
  <c r="F41" i="2" s="1"/>
  <c r="J41" i="2" s="1"/>
  <c r="C41" i="2"/>
  <c r="B41" i="2"/>
  <c r="O41" i="2" s="1"/>
  <c r="E40" i="2"/>
  <c r="D40" i="2"/>
  <c r="C40" i="2"/>
  <c r="B40" i="2"/>
  <c r="E39" i="2"/>
  <c r="G39" i="2" s="1"/>
  <c r="D39" i="2"/>
  <c r="F39" i="2" s="1"/>
  <c r="J39" i="2" s="1"/>
  <c r="C39" i="2"/>
  <c r="B39" i="2"/>
  <c r="O39" i="2" s="1"/>
  <c r="E38" i="2"/>
  <c r="G38" i="2" s="1"/>
  <c r="D38" i="2"/>
  <c r="F38" i="2" s="1"/>
  <c r="J38" i="2" s="1"/>
  <c r="C38" i="2"/>
  <c r="O38" i="2" s="1"/>
  <c r="B38" i="2"/>
  <c r="E37" i="2"/>
  <c r="D37" i="2"/>
  <c r="C37" i="2"/>
  <c r="B37" i="2"/>
  <c r="E36" i="2"/>
  <c r="D36" i="2"/>
  <c r="C36" i="2"/>
  <c r="B36" i="2"/>
  <c r="E35" i="2"/>
  <c r="G35" i="2" s="1"/>
  <c r="D35" i="2"/>
  <c r="C35" i="2"/>
  <c r="B35" i="2"/>
  <c r="E34" i="2"/>
  <c r="D34" i="2"/>
  <c r="C34" i="2"/>
  <c r="B34" i="2"/>
  <c r="E33" i="2"/>
  <c r="G33" i="2" s="1"/>
  <c r="D33" i="2"/>
  <c r="C33" i="2"/>
  <c r="B33" i="2"/>
  <c r="E32" i="2"/>
  <c r="G32" i="2" s="1"/>
  <c r="D32" i="2"/>
  <c r="F32" i="2" s="1"/>
  <c r="C32" i="2"/>
  <c r="O32" i="2" s="1"/>
  <c r="B32" i="2"/>
  <c r="E31" i="2"/>
  <c r="D31" i="2"/>
  <c r="C31" i="2"/>
  <c r="B31" i="2"/>
  <c r="O31" i="2" s="1"/>
  <c r="E30" i="2"/>
  <c r="G30" i="2" s="1"/>
  <c r="D30" i="2"/>
  <c r="F30" i="2" s="1"/>
  <c r="C30" i="2"/>
  <c r="B30" i="2"/>
  <c r="O30" i="2" s="1"/>
  <c r="E29" i="2"/>
  <c r="G29" i="2" s="1"/>
  <c r="D29" i="2"/>
  <c r="F29" i="2" s="1"/>
  <c r="J29" i="2" s="1"/>
  <c r="C29" i="2"/>
  <c r="O29" i="2" s="1"/>
  <c r="B29" i="2"/>
  <c r="E28" i="2"/>
  <c r="D28" i="2"/>
  <c r="C28" i="2"/>
  <c r="B28" i="2"/>
  <c r="E27" i="2"/>
  <c r="D27" i="2"/>
  <c r="C27" i="2"/>
  <c r="B27" i="2"/>
  <c r="O27" i="2" s="1"/>
  <c r="E26" i="2"/>
  <c r="G26" i="2" s="1"/>
  <c r="D26" i="2"/>
  <c r="F26" i="2" s="1"/>
  <c r="J26" i="2" s="1"/>
  <c r="C26" i="2"/>
  <c r="O26" i="2" s="1"/>
  <c r="B26" i="2"/>
  <c r="E25" i="2"/>
  <c r="D25" i="2"/>
  <c r="C25" i="2"/>
  <c r="B25" i="2"/>
  <c r="O25" i="2" s="1"/>
  <c r="E24" i="2"/>
  <c r="G24" i="2" s="1"/>
  <c r="D24" i="2"/>
  <c r="F24" i="2" s="1"/>
  <c r="C24" i="2"/>
  <c r="B24" i="2"/>
  <c r="E23" i="2"/>
  <c r="D23" i="2"/>
  <c r="F23" i="2" s="1"/>
  <c r="J23" i="2" s="1"/>
  <c r="C23" i="2"/>
  <c r="B23" i="2"/>
  <c r="O23" i="2" s="1"/>
  <c r="E22" i="2"/>
  <c r="D22" i="2"/>
  <c r="C22" i="2"/>
  <c r="B22" i="2"/>
  <c r="E21" i="2"/>
  <c r="D21" i="2"/>
  <c r="C21" i="2"/>
  <c r="B21" i="2"/>
  <c r="E20" i="2"/>
  <c r="G20" i="2" s="1"/>
  <c r="D20" i="2"/>
  <c r="F20" i="2" s="1"/>
  <c r="J20" i="2" s="1"/>
  <c r="C20" i="2"/>
  <c r="O20" i="2" s="1"/>
  <c r="B20" i="2"/>
  <c r="E19" i="2"/>
  <c r="D19" i="2"/>
  <c r="C19" i="2"/>
  <c r="B19" i="2"/>
  <c r="O19" i="2" s="1"/>
  <c r="E18" i="2"/>
  <c r="G18" i="2" s="1"/>
  <c r="D18" i="2"/>
  <c r="F18" i="2" s="1"/>
  <c r="C18" i="2"/>
  <c r="B18" i="2"/>
  <c r="O18" i="2" s="1"/>
  <c r="E17" i="2"/>
  <c r="G17" i="2" s="1"/>
  <c r="D17" i="2"/>
  <c r="F17" i="2" s="1"/>
  <c r="J17" i="2" s="1"/>
  <c r="C17" i="2"/>
  <c r="O17" i="2" s="1"/>
  <c r="B17" i="2"/>
  <c r="E16" i="2"/>
  <c r="D16" i="2"/>
  <c r="C16" i="2"/>
  <c r="B16" i="2"/>
  <c r="E15" i="2"/>
  <c r="D15" i="2"/>
  <c r="C15" i="2"/>
  <c r="B15" i="2"/>
  <c r="O15" i="2" s="1"/>
  <c r="E14" i="2"/>
  <c r="G14" i="2" s="1"/>
  <c r="D14" i="2"/>
  <c r="F14" i="2" s="1"/>
  <c r="J14" i="2" s="1"/>
  <c r="C14" i="2"/>
  <c r="O14" i="2" s="1"/>
  <c r="B14" i="2"/>
  <c r="E13" i="2"/>
  <c r="D13" i="2"/>
  <c r="C13" i="2"/>
  <c r="B13" i="2"/>
  <c r="O13" i="2" s="1"/>
  <c r="E12" i="2"/>
  <c r="D12" i="2"/>
  <c r="C12" i="2"/>
  <c r="B12" i="2"/>
  <c r="E109" i="1"/>
  <c r="D109" i="1"/>
  <c r="C109" i="1"/>
  <c r="B109" i="1"/>
  <c r="E108" i="1"/>
  <c r="D108" i="1"/>
  <c r="C108" i="1"/>
  <c r="B108" i="1"/>
  <c r="E107" i="1"/>
  <c r="D107" i="1"/>
  <c r="C107" i="1"/>
  <c r="O107" i="1" s="1"/>
  <c r="B107" i="1"/>
  <c r="E106" i="1"/>
  <c r="D106" i="1"/>
  <c r="C106" i="1"/>
  <c r="B106" i="1"/>
  <c r="O106" i="1" s="1"/>
  <c r="E105" i="1"/>
  <c r="D105" i="1"/>
  <c r="C105" i="1"/>
  <c r="B105" i="1"/>
  <c r="O105" i="1" s="1"/>
  <c r="E104" i="1"/>
  <c r="D104" i="1"/>
  <c r="F104" i="1" s="1"/>
  <c r="J104" i="1" s="1"/>
  <c r="C104" i="1"/>
  <c r="B104" i="1"/>
  <c r="O104" i="1" s="1"/>
  <c r="E103" i="1"/>
  <c r="D103" i="1"/>
  <c r="C103" i="1"/>
  <c r="B103" i="1"/>
  <c r="E102" i="1"/>
  <c r="D102" i="1"/>
  <c r="C102" i="1"/>
  <c r="B102" i="1"/>
  <c r="E101" i="1"/>
  <c r="D101" i="1"/>
  <c r="C101" i="1"/>
  <c r="O101" i="1" s="1"/>
  <c r="B101" i="1"/>
  <c r="E100" i="1"/>
  <c r="D100" i="1"/>
  <c r="C100" i="1"/>
  <c r="B100" i="1"/>
  <c r="E99" i="1"/>
  <c r="D99" i="1"/>
  <c r="C99" i="1"/>
  <c r="B99" i="1"/>
  <c r="E98" i="1"/>
  <c r="D98" i="1"/>
  <c r="F98" i="1" s="1"/>
  <c r="J98" i="1" s="1"/>
  <c r="C98" i="1"/>
  <c r="O98" i="1" s="1"/>
  <c r="B98" i="1"/>
  <c r="E97" i="1"/>
  <c r="D97" i="1"/>
  <c r="C97" i="1"/>
  <c r="B97" i="1"/>
  <c r="E96" i="1"/>
  <c r="D96" i="1"/>
  <c r="C96" i="1"/>
  <c r="B96" i="1"/>
  <c r="E95" i="1"/>
  <c r="D95" i="1"/>
  <c r="C95" i="1"/>
  <c r="O95" i="1" s="1"/>
  <c r="B95" i="1"/>
  <c r="E94" i="1"/>
  <c r="D94" i="1"/>
  <c r="C94" i="1"/>
  <c r="B94" i="1"/>
  <c r="O94" i="1" s="1"/>
  <c r="E93" i="1"/>
  <c r="D93" i="1"/>
  <c r="C93" i="1"/>
  <c r="B93" i="1"/>
  <c r="O93" i="1" s="1"/>
  <c r="E92" i="1"/>
  <c r="D92" i="1"/>
  <c r="F92" i="1" s="1"/>
  <c r="J92" i="1" s="1"/>
  <c r="C92" i="1"/>
  <c r="B92" i="1"/>
  <c r="O92" i="1" s="1"/>
  <c r="E91" i="1"/>
  <c r="D91" i="1"/>
  <c r="C91" i="1"/>
  <c r="B91" i="1"/>
  <c r="E90" i="1"/>
  <c r="D90" i="1"/>
  <c r="C90" i="1"/>
  <c r="B90" i="1"/>
  <c r="E89" i="1"/>
  <c r="D89" i="1"/>
  <c r="C89" i="1"/>
  <c r="O89" i="1" s="1"/>
  <c r="B89" i="1"/>
  <c r="E88" i="1"/>
  <c r="D88" i="1"/>
  <c r="C88" i="1"/>
  <c r="B88" i="1"/>
  <c r="E87" i="1"/>
  <c r="D87" i="1"/>
  <c r="C87" i="1"/>
  <c r="B87" i="1"/>
  <c r="E86" i="1"/>
  <c r="G86" i="1" s="1"/>
  <c r="D86" i="1"/>
  <c r="F86" i="1" s="1"/>
  <c r="J86" i="1" s="1"/>
  <c r="C86" i="1"/>
  <c r="O86" i="1" s="1"/>
  <c r="B86" i="1"/>
  <c r="E85" i="1"/>
  <c r="D85" i="1"/>
  <c r="C85" i="1"/>
  <c r="B85" i="1"/>
  <c r="E84" i="1"/>
  <c r="D84" i="1"/>
  <c r="C84" i="1"/>
  <c r="B84" i="1"/>
  <c r="E83" i="1"/>
  <c r="D83" i="1"/>
  <c r="C83" i="1"/>
  <c r="O83" i="1" s="1"/>
  <c r="B83" i="1"/>
  <c r="E82" i="1"/>
  <c r="D82" i="1"/>
  <c r="C82" i="1"/>
  <c r="B82" i="1"/>
  <c r="O82" i="1" s="1"/>
  <c r="E81" i="1"/>
  <c r="D81" i="1"/>
  <c r="C81" i="1"/>
  <c r="B81" i="1"/>
  <c r="O81" i="1" s="1"/>
  <c r="E80" i="1"/>
  <c r="G80" i="1" s="1"/>
  <c r="D80" i="1"/>
  <c r="F80" i="1" s="1"/>
  <c r="J80" i="1" s="1"/>
  <c r="C80" i="1"/>
  <c r="B80" i="1"/>
  <c r="O80" i="1" s="1"/>
  <c r="E79" i="1"/>
  <c r="D79" i="1"/>
  <c r="C79" i="1"/>
  <c r="B79" i="1"/>
  <c r="E78" i="1"/>
  <c r="D78" i="1"/>
  <c r="C78" i="1"/>
  <c r="B78" i="1"/>
  <c r="E77" i="1"/>
  <c r="D77" i="1"/>
  <c r="C77" i="1"/>
  <c r="O77" i="1" s="1"/>
  <c r="B77" i="1"/>
  <c r="E76" i="1"/>
  <c r="D76" i="1"/>
  <c r="C76" i="1"/>
  <c r="B76" i="1"/>
  <c r="E75" i="1"/>
  <c r="D75" i="1"/>
  <c r="C75" i="1"/>
  <c r="B75" i="1"/>
  <c r="E74" i="1"/>
  <c r="G74" i="1" s="1"/>
  <c r="D74" i="1"/>
  <c r="F74" i="1" s="1"/>
  <c r="J74" i="1" s="1"/>
  <c r="C74" i="1"/>
  <c r="O74" i="1" s="1"/>
  <c r="B74" i="1"/>
  <c r="E73" i="1"/>
  <c r="D73" i="1"/>
  <c r="C73" i="1"/>
  <c r="B73" i="1"/>
  <c r="E72" i="1"/>
  <c r="D72" i="1"/>
  <c r="C72" i="1"/>
  <c r="B72" i="1"/>
  <c r="E71" i="1"/>
  <c r="D71" i="1"/>
  <c r="C71" i="1"/>
  <c r="O71" i="1" s="1"/>
  <c r="B71" i="1"/>
  <c r="E70" i="1"/>
  <c r="D70" i="1"/>
  <c r="C70" i="1"/>
  <c r="B70" i="1"/>
  <c r="O70" i="1" s="1"/>
  <c r="E69" i="1"/>
  <c r="D69" i="1"/>
  <c r="C69" i="1"/>
  <c r="B69" i="1"/>
  <c r="O69" i="1" s="1"/>
  <c r="E68" i="1"/>
  <c r="G68" i="1" s="1"/>
  <c r="D68" i="1"/>
  <c r="F68" i="1" s="1"/>
  <c r="J68" i="1" s="1"/>
  <c r="C68" i="1"/>
  <c r="B68" i="1"/>
  <c r="O68" i="1" s="1"/>
  <c r="E67" i="1"/>
  <c r="D67" i="1"/>
  <c r="C67" i="1"/>
  <c r="B67" i="1"/>
  <c r="E66" i="1"/>
  <c r="D66" i="1"/>
  <c r="C66" i="1"/>
  <c r="B66" i="1"/>
  <c r="E65" i="1"/>
  <c r="D65" i="1"/>
  <c r="C65" i="1"/>
  <c r="O65" i="1" s="1"/>
  <c r="B65" i="1"/>
  <c r="E64" i="1"/>
  <c r="D64" i="1"/>
  <c r="C64" i="1"/>
  <c r="B64" i="1"/>
  <c r="E63" i="1"/>
  <c r="D63" i="1"/>
  <c r="C63" i="1"/>
  <c r="B63" i="1"/>
  <c r="E62" i="1"/>
  <c r="G62" i="1" s="1"/>
  <c r="D62" i="1"/>
  <c r="F62" i="1" s="1"/>
  <c r="J62" i="1" s="1"/>
  <c r="C62" i="1"/>
  <c r="O62" i="1" s="1"/>
  <c r="B62" i="1"/>
  <c r="E61" i="1"/>
  <c r="D61" i="1"/>
  <c r="C61" i="1"/>
  <c r="B61" i="1"/>
  <c r="E60" i="1"/>
  <c r="D60" i="1"/>
  <c r="C60" i="1"/>
  <c r="B60" i="1"/>
  <c r="E59" i="1"/>
  <c r="D59" i="1"/>
  <c r="C59" i="1"/>
  <c r="O59" i="1" s="1"/>
  <c r="B59" i="1"/>
  <c r="E58" i="1"/>
  <c r="D58" i="1"/>
  <c r="C58" i="1"/>
  <c r="B58" i="1"/>
  <c r="O58" i="1" s="1"/>
  <c r="E57" i="1"/>
  <c r="D57" i="1"/>
  <c r="C57" i="1"/>
  <c r="B57" i="1"/>
  <c r="O57" i="1" s="1"/>
  <c r="E56" i="1"/>
  <c r="G56" i="1" s="1"/>
  <c r="D56" i="1"/>
  <c r="F56" i="1" s="1"/>
  <c r="J56" i="1" s="1"/>
  <c r="C56" i="1"/>
  <c r="B56" i="1"/>
  <c r="O56" i="1" s="1"/>
  <c r="E55" i="1"/>
  <c r="D55" i="1"/>
  <c r="C55" i="1"/>
  <c r="B55" i="1"/>
  <c r="E54" i="1"/>
  <c r="D54" i="1"/>
  <c r="C54" i="1"/>
  <c r="B54" i="1"/>
  <c r="O54" i="1" s="1"/>
  <c r="E53" i="1"/>
  <c r="D53" i="1"/>
  <c r="C53" i="1"/>
  <c r="O53" i="1" s="1"/>
  <c r="B53" i="1"/>
  <c r="E52" i="1"/>
  <c r="D52" i="1"/>
  <c r="C52" i="1"/>
  <c r="B52" i="1"/>
  <c r="E51" i="1"/>
  <c r="D51" i="1"/>
  <c r="C51" i="1"/>
  <c r="B51" i="1"/>
  <c r="E50" i="1"/>
  <c r="G50" i="1" s="1"/>
  <c r="D50" i="1"/>
  <c r="F50" i="1" s="1"/>
  <c r="J50" i="1" s="1"/>
  <c r="C50" i="1"/>
  <c r="O50" i="1" s="1"/>
  <c r="B50" i="1"/>
  <c r="E49" i="1"/>
  <c r="D49" i="1"/>
  <c r="C49" i="1"/>
  <c r="B49" i="1"/>
  <c r="E48" i="1"/>
  <c r="D48" i="1"/>
  <c r="C48" i="1"/>
  <c r="B48" i="1"/>
  <c r="E47" i="1"/>
  <c r="D47" i="1"/>
  <c r="C47" i="1"/>
  <c r="O47" i="1" s="1"/>
  <c r="B47" i="1"/>
  <c r="E46" i="1"/>
  <c r="D46" i="1"/>
  <c r="C46" i="1"/>
  <c r="B46" i="1"/>
  <c r="O46" i="1" s="1"/>
  <c r="E45" i="1"/>
  <c r="D45" i="1"/>
  <c r="C45" i="1"/>
  <c r="B45" i="1"/>
  <c r="O45" i="1" s="1"/>
  <c r="E44" i="1"/>
  <c r="G44" i="1" s="1"/>
  <c r="D44" i="1"/>
  <c r="F44" i="1" s="1"/>
  <c r="J44" i="1" s="1"/>
  <c r="C44" i="1"/>
  <c r="B44" i="1"/>
  <c r="O44" i="1" s="1"/>
  <c r="E43" i="1"/>
  <c r="D43" i="1"/>
  <c r="C43" i="1"/>
  <c r="B43" i="1"/>
  <c r="E42" i="1"/>
  <c r="D42" i="1"/>
  <c r="C42" i="1"/>
  <c r="B42" i="1"/>
  <c r="O42" i="1" s="1"/>
  <c r="E41" i="1"/>
  <c r="D41" i="1"/>
  <c r="C41" i="1"/>
  <c r="O41" i="1" s="1"/>
  <c r="B41" i="1"/>
  <c r="E40" i="1"/>
  <c r="D40" i="1"/>
  <c r="C40" i="1"/>
  <c r="B40" i="1"/>
  <c r="E39" i="1"/>
  <c r="D39" i="1"/>
  <c r="C39" i="1"/>
  <c r="B39" i="1"/>
  <c r="E38" i="1"/>
  <c r="G38" i="1" s="1"/>
  <c r="D38" i="1"/>
  <c r="F38" i="1" s="1"/>
  <c r="J38" i="1" s="1"/>
  <c r="C38" i="1"/>
  <c r="O38" i="1" s="1"/>
  <c r="B38" i="1"/>
  <c r="E37" i="1"/>
  <c r="D37" i="1"/>
  <c r="C37" i="1"/>
  <c r="B37" i="1"/>
  <c r="E36" i="1"/>
  <c r="D36" i="1"/>
  <c r="C36" i="1"/>
  <c r="B36" i="1"/>
  <c r="E35" i="1"/>
  <c r="D35" i="1"/>
  <c r="C35" i="1"/>
  <c r="O35" i="1" s="1"/>
  <c r="B35" i="1"/>
  <c r="E34" i="1"/>
  <c r="D34" i="1"/>
  <c r="C34" i="1"/>
  <c r="B34" i="1"/>
  <c r="O34" i="1" s="1"/>
  <c r="E33" i="1"/>
  <c r="D33" i="1"/>
  <c r="C33" i="1"/>
  <c r="B33" i="1"/>
  <c r="O33" i="1" s="1"/>
  <c r="E32" i="1"/>
  <c r="G32" i="1" s="1"/>
  <c r="D32" i="1"/>
  <c r="F32" i="1" s="1"/>
  <c r="J32" i="1" s="1"/>
  <c r="C32" i="1"/>
  <c r="B32" i="1"/>
  <c r="O32" i="1" s="1"/>
  <c r="E31" i="1"/>
  <c r="D31" i="1"/>
  <c r="C31" i="1"/>
  <c r="B31" i="1"/>
  <c r="E30" i="1"/>
  <c r="D30" i="1"/>
  <c r="C30" i="1"/>
  <c r="B30" i="1"/>
  <c r="E29" i="1"/>
  <c r="D29" i="1"/>
  <c r="C29" i="1"/>
  <c r="O29" i="1" s="1"/>
  <c r="B29" i="1"/>
  <c r="E28" i="1"/>
  <c r="D28" i="1"/>
  <c r="C28" i="1"/>
  <c r="B28" i="1"/>
  <c r="E27" i="1"/>
  <c r="D27" i="1"/>
  <c r="C27" i="1"/>
  <c r="B27" i="1"/>
  <c r="E26" i="1"/>
  <c r="G26" i="1" s="1"/>
  <c r="D26" i="1"/>
  <c r="F26" i="1" s="1"/>
  <c r="J26" i="1" s="1"/>
  <c r="C26" i="1"/>
  <c r="O26" i="1" s="1"/>
  <c r="B26" i="1"/>
  <c r="E25" i="1"/>
  <c r="D25" i="1"/>
  <c r="C25" i="1"/>
  <c r="B25" i="1"/>
  <c r="E24" i="1"/>
  <c r="D24" i="1"/>
  <c r="C24" i="1"/>
  <c r="B24" i="1"/>
  <c r="E23" i="1"/>
  <c r="D23" i="1"/>
  <c r="C23" i="1"/>
  <c r="O23" i="1" s="1"/>
  <c r="B23" i="1"/>
  <c r="E22" i="1"/>
  <c r="D22" i="1"/>
  <c r="C22" i="1"/>
  <c r="B22" i="1"/>
  <c r="O22" i="1" s="1"/>
  <c r="E21" i="1"/>
  <c r="D21" i="1"/>
  <c r="C21" i="1"/>
  <c r="B21" i="1"/>
  <c r="O21" i="1" s="1"/>
  <c r="E20" i="1"/>
  <c r="G20" i="1" s="1"/>
  <c r="D20" i="1"/>
  <c r="F20" i="1" s="1"/>
  <c r="J20" i="1" s="1"/>
  <c r="C20" i="1"/>
  <c r="B20" i="1"/>
  <c r="O20" i="1" s="1"/>
  <c r="E19" i="1"/>
  <c r="D19" i="1"/>
  <c r="C19" i="1"/>
  <c r="B19" i="1"/>
  <c r="E18" i="1"/>
  <c r="G18" i="1" s="1"/>
  <c r="D18" i="1"/>
  <c r="C18" i="1"/>
  <c r="B18" i="1"/>
  <c r="O18" i="1" s="1"/>
  <c r="E17" i="1"/>
  <c r="D17" i="1"/>
  <c r="C17" i="1"/>
  <c r="O17" i="1" s="1"/>
  <c r="B17" i="1"/>
  <c r="E16" i="1"/>
  <c r="D16" i="1"/>
  <c r="C16" i="1"/>
  <c r="B16" i="1"/>
  <c r="E15" i="1"/>
  <c r="D15" i="1"/>
  <c r="C15" i="1"/>
  <c r="B15" i="1"/>
  <c r="E14" i="1"/>
  <c r="G14" i="1" s="1"/>
  <c r="D14" i="1"/>
  <c r="F14" i="1" s="1"/>
  <c r="J14" i="1" s="1"/>
  <c r="C14" i="1"/>
  <c r="B14" i="1"/>
  <c r="O14" i="1" s="1"/>
  <c r="E13" i="1"/>
  <c r="D13" i="1"/>
  <c r="C13" i="1"/>
  <c r="B13" i="1"/>
  <c r="E12" i="1"/>
  <c r="D12" i="1"/>
  <c r="C12" i="1"/>
  <c r="B12" i="1"/>
  <c r="G108" i="2"/>
  <c r="O103" i="2"/>
  <c r="O102" i="2"/>
  <c r="O94" i="2"/>
  <c r="O93" i="2"/>
  <c r="G90" i="2"/>
  <c r="F85" i="2"/>
  <c r="F80" i="2"/>
  <c r="O80" i="2"/>
  <c r="O69" i="2"/>
  <c r="G68" i="2"/>
  <c r="F68" i="2"/>
  <c r="J68" i="2" s="1"/>
  <c r="O57" i="2"/>
  <c r="O56" i="2"/>
  <c r="F49" i="2"/>
  <c r="F44" i="2"/>
  <c r="G36" i="2"/>
  <c r="O36" i="2"/>
  <c r="F35" i="2"/>
  <c r="O35" i="2"/>
  <c r="F34" i="2"/>
  <c r="O28" i="2"/>
  <c r="O24" i="2"/>
  <c r="G23" i="2"/>
  <c r="N12" i="2"/>
  <c r="N13" i="2" s="1"/>
  <c r="O12" i="2"/>
  <c r="P12" i="2" s="1"/>
  <c r="G109" i="2"/>
  <c r="F109" i="2"/>
  <c r="F108" i="2"/>
  <c r="O106" i="2"/>
  <c r="G106" i="2"/>
  <c r="F106" i="2"/>
  <c r="J106" i="2" s="1"/>
  <c r="O105" i="2"/>
  <c r="G105" i="2"/>
  <c r="F105" i="2"/>
  <c r="J105" i="2" s="1"/>
  <c r="G104" i="2"/>
  <c r="G103" i="2"/>
  <c r="F103" i="2"/>
  <c r="F102" i="2"/>
  <c r="O100" i="2"/>
  <c r="G100" i="2"/>
  <c r="F100" i="2"/>
  <c r="O99" i="2"/>
  <c r="F99" i="2"/>
  <c r="O97" i="2"/>
  <c r="G97" i="2"/>
  <c r="F97" i="2"/>
  <c r="F96" i="2"/>
  <c r="G94" i="2"/>
  <c r="F94" i="2"/>
  <c r="J94" i="2" s="1"/>
  <c r="G93" i="2"/>
  <c r="F93" i="2"/>
  <c r="J93" i="2" s="1"/>
  <c r="G92" i="2"/>
  <c r="G91" i="2"/>
  <c r="F91" i="2"/>
  <c r="G88" i="2"/>
  <c r="F88" i="2"/>
  <c r="J88" i="2" s="1"/>
  <c r="G87" i="2"/>
  <c r="F87" i="2"/>
  <c r="G86" i="2"/>
  <c r="G85" i="2"/>
  <c r="G82" i="2"/>
  <c r="F82" i="2"/>
  <c r="G81" i="2"/>
  <c r="F81" i="2"/>
  <c r="G79" i="2"/>
  <c r="F79" i="2"/>
  <c r="J79" i="2" s="1"/>
  <c r="G78" i="2"/>
  <c r="F78" i="2"/>
  <c r="J78" i="2" s="1"/>
  <c r="G76" i="2"/>
  <c r="F76" i="2"/>
  <c r="J76" i="2" s="1"/>
  <c r="G73" i="2"/>
  <c r="F73" i="2"/>
  <c r="J73" i="2" s="1"/>
  <c r="G72" i="2"/>
  <c r="F72" i="2"/>
  <c r="J72" i="2" s="1"/>
  <c r="G71" i="2"/>
  <c r="F71" i="2"/>
  <c r="J71" i="2" s="1"/>
  <c r="G70" i="2"/>
  <c r="F70" i="2"/>
  <c r="G67" i="2"/>
  <c r="F67" i="2"/>
  <c r="J67" i="2" s="1"/>
  <c r="G66" i="2"/>
  <c r="F66" i="2"/>
  <c r="J66" i="2" s="1"/>
  <c r="G64" i="2"/>
  <c r="F64" i="2"/>
  <c r="J64" i="2" s="1"/>
  <c r="G61" i="2"/>
  <c r="F61" i="2"/>
  <c r="J61" i="2" s="1"/>
  <c r="G60" i="2"/>
  <c r="F60" i="2"/>
  <c r="J60" i="2" s="1"/>
  <c r="G58" i="2"/>
  <c r="F58" i="2"/>
  <c r="G57" i="2"/>
  <c r="F57" i="2"/>
  <c r="J57" i="2" s="1"/>
  <c r="G56" i="2"/>
  <c r="G55" i="2"/>
  <c r="F55" i="2"/>
  <c r="G52" i="2"/>
  <c r="F52" i="2"/>
  <c r="J52" i="2" s="1"/>
  <c r="G51" i="2"/>
  <c r="F51" i="2"/>
  <c r="J51" i="2" s="1"/>
  <c r="G50" i="2"/>
  <c r="G49" i="2"/>
  <c r="G48" i="2"/>
  <c r="G46" i="2"/>
  <c r="F46" i="2"/>
  <c r="J46" i="2" s="1"/>
  <c r="G43" i="2"/>
  <c r="F43" i="2"/>
  <c r="J43" i="2" s="1"/>
  <c r="G42" i="2"/>
  <c r="F42" i="2"/>
  <c r="J42" i="2" s="1"/>
  <c r="G41" i="2"/>
  <c r="G40" i="2"/>
  <c r="F40" i="2"/>
  <c r="G37" i="2"/>
  <c r="F37" i="2"/>
  <c r="J37" i="2" s="1"/>
  <c r="F36" i="2"/>
  <c r="O34" i="2"/>
  <c r="G34" i="2"/>
  <c r="O33" i="2"/>
  <c r="F33" i="2"/>
  <c r="G31" i="2"/>
  <c r="F31" i="2"/>
  <c r="J31" i="2" s="1"/>
  <c r="G28" i="2"/>
  <c r="F28" i="2"/>
  <c r="J28" i="2" s="1"/>
  <c r="G27" i="2"/>
  <c r="F27" i="2"/>
  <c r="G25" i="2"/>
  <c r="F25" i="2"/>
  <c r="O22" i="2"/>
  <c r="G22" i="2"/>
  <c r="F22" i="2"/>
  <c r="J22" i="2" s="1"/>
  <c r="O21" i="2"/>
  <c r="G21" i="2"/>
  <c r="F21" i="2"/>
  <c r="G19" i="2"/>
  <c r="F19" i="2"/>
  <c r="J19" i="2" s="1"/>
  <c r="O16" i="2"/>
  <c r="G16" i="2"/>
  <c r="F16" i="2"/>
  <c r="J16" i="2" s="1"/>
  <c r="G15" i="2"/>
  <c r="F15" i="2"/>
  <c r="G13" i="2"/>
  <c r="F13" i="2"/>
  <c r="J13" i="2" s="1"/>
  <c r="G12" i="2"/>
  <c r="I12" i="2" s="1"/>
  <c r="I13" i="2" s="1"/>
  <c r="F12" i="2"/>
  <c r="O108" i="1"/>
  <c r="O103" i="1"/>
  <c r="O102" i="1"/>
  <c r="O100" i="1"/>
  <c r="O99" i="1"/>
  <c r="O97" i="1"/>
  <c r="O96" i="1"/>
  <c r="O91" i="1"/>
  <c r="O90" i="1"/>
  <c r="O88" i="1"/>
  <c r="O87" i="1"/>
  <c r="O85" i="1"/>
  <c r="O84" i="1"/>
  <c r="O79" i="1"/>
  <c r="O78" i="1"/>
  <c r="O76" i="1"/>
  <c r="O75" i="1"/>
  <c r="O73" i="1"/>
  <c r="O72" i="1"/>
  <c r="O67" i="1"/>
  <c r="O66" i="1"/>
  <c r="O64" i="1"/>
  <c r="O63" i="1"/>
  <c r="O61" i="1"/>
  <c r="O60" i="1"/>
  <c r="O55" i="1"/>
  <c r="O52" i="1"/>
  <c r="O51" i="1"/>
  <c r="O49" i="1"/>
  <c r="O48" i="1"/>
  <c r="O43" i="1"/>
  <c r="O40" i="1"/>
  <c r="O39" i="1"/>
  <c r="O37" i="1"/>
  <c r="O36" i="1"/>
  <c r="O31" i="1"/>
  <c r="O30" i="1"/>
  <c r="O28" i="1"/>
  <c r="O27" i="1"/>
  <c r="O25" i="1"/>
  <c r="O24" i="1"/>
  <c r="O19" i="1"/>
  <c r="O16" i="1"/>
  <c r="O15" i="1"/>
  <c r="O13" i="1"/>
  <c r="O12" i="1"/>
  <c r="P12" i="1" s="1"/>
  <c r="N12" i="1"/>
  <c r="N13" i="1" s="1"/>
  <c r="M12" i="1"/>
  <c r="G109" i="1"/>
  <c r="F109" i="1"/>
  <c r="J109" i="1" s="1"/>
  <c r="O109" i="1"/>
  <c r="G108" i="1"/>
  <c r="F108" i="1"/>
  <c r="G107" i="1"/>
  <c r="F107" i="1"/>
  <c r="G106" i="1"/>
  <c r="F106" i="1"/>
  <c r="J106" i="1" s="1"/>
  <c r="G105" i="1"/>
  <c r="F105" i="1"/>
  <c r="G104" i="1"/>
  <c r="G103" i="1"/>
  <c r="F103" i="1"/>
  <c r="J103" i="1" s="1"/>
  <c r="G102" i="1"/>
  <c r="F102" i="1"/>
  <c r="G101" i="1"/>
  <c r="F101" i="1"/>
  <c r="G100" i="1"/>
  <c r="F100" i="1"/>
  <c r="J100" i="1" s="1"/>
  <c r="G99" i="1"/>
  <c r="F99" i="1"/>
  <c r="G98" i="1"/>
  <c r="G97" i="1"/>
  <c r="F97" i="1"/>
  <c r="J97" i="1" s="1"/>
  <c r="G96" i="1"/>
  <c r="F96" i="1"/>
  <c r="G95" i="1"/>
  <c r="F95" i="1"/>
  <c r="G94" i="1"/>
  <c r="F94" i="1"/>
  <c r="J94" i="1" s="1"/>
  <c r="G93" i="1"/>
  <c r="F93" i="1"/>
  <c r="G92" i="1"/>
  <c r="G91" i="1"/>
  <c r="F91" i="1"/>
  <c r="J91" i="1" s="1"/>
  <c r="G90" i="1"/>
  <c r="F90" i="1"/>
  <c r="G89" i="1"/>
  <c r="F89" i="1"/>
  <c r="G88" i="1"/>
  <c r="F88" i="1"/>
  <c r="J88" i="1" s="1"/>
  <c r="G87" i="1"/>
  <c r="F87" i="1"/>
  <c r="G85" i="1"/>
  <c r="F85" i="1"/>
  <c r="J85" i="1" s="1"/>
  <c r="G84" i="1"/>
  <c r="F84" i="1"/>
  <c r="G83" i="1"/>
  <c r="F83" i="1"/>
  <c r="G82" i="1"/>
  <c r="F82" i="1"/>
  <c r="J82" i="1" s="1"/>
  <c r="G81" i="1"/>
  <c r="F81" i="1"/>
  <c r="G79" i="1"/>
  <c r="F79" i="1"/>
  <c r="J79" i="1" s="1"/>
  <c r="G78" i="1"/>
  <c r="F78" i="1"/>
  <c r="G77" i="1"/>
  <c r="F77" i="1"/>
  <c r="G76" i="1"/>
  <c r="F76" i="1"/>
  <c r="J76" i="1" s="1"/>
  <c r="G75" i="1"/>
  <c r="F75" i="1"/>
  <c r="G73" i="1"/>
  <c r="F73" i="1"/>
  <c r="J73" i="1" s="1"/>
  <c r="G72" i="1"/>
  <c r="F72" i="1"/>
  <c r="G71" i="1"/>
  <c r="F71" i="1"/>
  <c r="G70" i="1"/>
  <c r="F70" i="1"/>
  <c r="J70" i="1" s="1"/>
  <c r="G69" i="1"/>
  <c r="F69" i="1"/>
  <c r="G67" i="1"/>
  <c r="F67" i="1"/>
  <c r="J67" i="1" s="1"/>
  <c r="G66" i="1"/>
  <c r="F66" i="1"/>
  <c r="G65" i="1"/>
  <c r="F65" i="1"/>
  <c r="G64" i="1"/>
  <c r="F64" i="1"/>
  <c r="J64" i="1" s="1"/>
  <c r="G63" i="1"/>
  <c r="F63" i="1"/>
  <c r="G61" i="1"/>
  <c r="F61" i="1"/>
  <c r="J61" i="1" s="1"/>
  <c r="G60" i="1"/>
  <c r="F60" i="1"/>
  <c r="G59" i="1"/>
  <c r="F59" i="1"/>
  <c r="G58" i="1"/>
  <c r="F58" i="1"/>
  <c r="J58" i="1" s="1"/>
  <c r="G57" i="1"/>
  <c r="F57" i="1"/>
  <c r="G55" i="1"/>
  <c r="F55" i="1"/>
  <c r="J55" i="1" s="1"/>
  <c r="G54" i="1"/>
  <c r="F54" i="1"/>
  <c r="G53" i="1"/>
  <c r="F53" i="1"/>
  <c r="G52" i="1"/>
  <c r="F52" i="1"/>
  <c r="J52" i="1" s="1"/>
  <c r="G51" i="1"/>
  <c r="F51" i="1"/>
  <c r="G49" i="1"/>
  <c r="F49" i="1"/>
  <c r="G48" i="1"/>
  <c r="F48" i="1"/>
  <c r="G47" i="1"/>
  <c r="F47" i="1"/>
  <c r="G46" i="1"/>
  <c r="F46" i="1"/>
  <c r="J46" i="1" s="1"/>
  <c r="G45" i="1"/>
  <c r="F45" i="1"/>
  <c r="G43" i="1"/>
  <c r="F43" i="1"/>
  <c r="J43" i="1" s="1"/>
  <c r="G42" i="1"/>
  <c r="F42" i="1"/>
  <c r="G41" i="1"/>
  <c r="F41" i="1"/>
  <c r="G40" i="1"/>
  <c r="F40" i="1"/>
  <c r="J40" i="1" s="1"/>
  <c r="G39" i="1"/>
  <c r="F39" i="1"/>
  <c r="G37" i="1"/>
  <c r="F37" i="1"/>
  <c r="J37" i="1" s="1"/>
  <c r="G36" i="1"/>
  <c r="F36" i="1"/>
  <c r="G35" i="1"/>
  <c r="F35" i="1"/>
  <c r="G34" i="1"/>
  <c r="F34" i="1"/>
  <c r="J34" i="1" s="1"/>
  <c r="G33" i="1"/>
  <c r="F33" i="1"/>
  <c r="G31" i="1"/>
  <c r="F31" i="1"/>
  <c r="J31" i="1" s="1"/>
  <c r="G30" i="1"/>
  <c r="F30" i="1"/>
  <c r="G29" i="1"/>
  <c r="F29" i="1"/>
  <c r="G28" i="1"/>
  <c r="F28" i="1"/>
  <c r="J28" i="1" s="1"/>
  <c r="G27" i="1"/>
  <c r="F27" i="1"/>
  <c r="G25" i="1"/>
  <c r="F25" i="1"/>
  <c r="J25" i="1" s="1"/>
  <c r="G24" i="1"/>
  <c r="F24" i="1"/>
  <c r="G23" i="1"/>
  <c r="F23" i="1"/>
  <c r="G22" i="1"/>
  <c r="F22" i="1"/>
  <c r="J22" i="1" s="1"/>
  <c r="G21" i="1"/>
  <c r="F21" i="1"/>
  <c r="G19" i="1"/>
  <c r="F19" i="1"/>
  <c r="J19" i="1" s="1"/>
  <c r="F18" i="1"/>
  <c r="G17" i="1"/>
  <c r="F17" i="1"/>
  <c r="G16" i="1"/>
  <c r="F16" i="1"/>
  <c r="J16" i="1" s="1"/>
  <c r="G15" i="1"/>
  <c r="F15" i="1"/>
  <c r="G13" i="1"/>
  <c r="F13" i="1"/>
  <c r="J13" i="1" s="1"/>
  <c r="G12" i="1"/>
  <c r="I12" i="1" s="1"/>
  <c r="F12" i="1"/>
  <c r="H12" i="1" s="1"/>
  <c r="J24" i="2" l="1"/>
  <c r="J44" i="2"/>
  <c r="J80" i="2"/>
  <c r="I14" i="2"/>
  <c r="I15" i="2" s="1"/>
  <c r="I16" i="2" s="1"/>
  <c r="I17" i="2" s="1"/>
  <c r="I18" i="2" s="1"/>
  <c r="I19" i="2" s="1"/>
  <c r="J70" i="2"/>
  <c r="J85" i="2"/>
  <c r="J96" i="2"/>
  <c r="J25" i="2"/>
  <c r="J82" i="2"/>
  <c r="J49" i="2"/>
  <c r="J103" i="2"/>
  <c r="J35" i="2"/>
  <c r="J40" i="2"/>
  <c r="J97" i="2"/>
  <c r="J109" i="2"/>
  <c r="J15" i="1"/>
  <c r="J21" i="1"/>
  <c r="J27" i="1"/>
  <c r="J33" i="1"/>
  <c r="J39" i="1"/>
  <c r="J45" i="1"/>
  <c r="J51" i="1"/>
  <c r="J57" i="1"/>
  <c r="J63" i="1"/>
  <c r="J69" i="1"/>
  <c r="J75" i="1"/>
  <c r="J87" i="1"/>
  <c r="J93" i="1"/>
  <c r="J99" i="1"/>
  <c r="J105" i="1"/>
  <c r="N14" i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N36" i="1" s="1"/>
  <c r="N37" i="1" s="1"/>
  <c r="N38" i="1" s="1"/>
  <c r="N39" i="1" s="1"/>
  <c r="N40" i="1" s="1"/>
  <c r="N41" i="1" s="1"/>
  <c r="N42" i="1" s="1"/>
  <c r="N43" i="1" s="1"/>
  <c r="N44" i="1" s="1"/>
  <c r="N45" i="1" s="1"/>
  <c r="N46" i="1" s="1"/>
  <c r="N47" i="1" s="1"/>
  <c r="N48" i="1" s="1"/>
  <c r="N49" i="1" s="1"/>
  <c r="N50" i="1" s="1"/>
  <c r="N51" i="1" s="1"/>
  <c r="N52" i="1" s="1"/>
  <c r="N53" i="1" s="1"/>
  <c r="N54" i="1" s="1"/>
  <c r="N55" i="1" s="1"/>
  <c r="N56" i="1" s="1"/>
  <c r="N57" i="1" s="1"/>
  <c r="N58" i="1" s="1"/>
  <c r="N59" i="1" s="1"/>
  <c r="N60" i="1" s="1"/>
  <c r="N61" i="1" s="1"/>
  <c r="M13" i="1"/>
  <c r="P13" i="1" s="1"/>
  <c r="I20" i="2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I98" i="2" s="1"/>
  <c r="I99" i="2" s="1"/>
  <c r="I100" i="2" s="1"/>
  <c r="I101" i="2" s="1"/>
  <c r="I102" i="2" s="1"/>
  <c r="I103" i="2" s="1"/>
  <c r="I104" i="2" s="1"/>
  <c r="I105" i="2" s="1"/>
  <c r="I106" i="2" s="1"/>
  <c r="I107" i="2" s="1"/>
  <c r="I108" i="2" s="1"/>
  <c r="I109" i="2" s="1"/>
  <c r="D6" i="2" s="1"/>
  <c r="J21" i="2"/>
  <c r="J45" i="2"/>
  <c r="J55" i="2"/>
  <c r="J81" i="2"/>
  <c r="J91" i="2"/>
  <c r="J100" i="2"/>
  <c r="J87" i="2"/>
  <c r="J102" i="2"/>
  <c r="J18" i="2"/>
  <c r="J15" i="2"/>
  <c r="J48" i="2"/>
  <c r="J58" i="2"/>
  <c r="J84" i="2"/>
  <c r="O37" i="2"/>
  <c r="O40" i="2"/>
  <c r="O43" i="2"/>
  <c r="O46" i="2"/>
  <c r="O49" i="2"/>
  <c r="O52" i="2"/>
  <c r="O55" i="2"/>
  <c r="O58" i="2"/>
  <c r="O61" i="2"/>
  <c r="O64" i="2"/>
  <c r="O67" i="2"/>
  <c r="O70" i="2"/>
  <c r="O73" i="2"/>
  <c r="O76" i="2"/>
  <c r="O79" i="2"/>
  <c r="O82" i="2"/>
  <c r="O85" i="2"/>
  <c r="O88" i="2"/>
  <c r="J90" i="2"/>
  <c r="J99" i="2"/>
  <c r="J108" i="2"/>
  <c r="J34" i="2"/>
  <c r="M12" i="2"/>
  <c r="M13" i="2" s="1"/>
  <c r="P13" i="2" s="1"/>
  <c r="J33" i="2"/>
  <c r="J54" i="2"/>
  <c r="J30" i="2"/>
  <c r="J27" i="2"/>
  <c r="N14" i="2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N72" i="2" s="1"/>
  <c r="N73" i="2" s="1"/>
  <c r="N74" i="2" s="1"/>
  <c r="N75" i="2" s="1"/>
  <c r="N76" i="2" s="1"/>
  <c r="N77" i="2" s="1"/>
  <c r="N78" i="2" s="1"/>
  <c r="N79" i="2" s="1"/>
  <c r="N80" i="2" s="1"/>
  <c r="N81" i="2" s="1"/>
  <c r="N82" i="2" s="1"/>
  <c r="N83" i="2" s="1"/>
  <c r="N84" i="2" s="1"/>
  <c r="N85" i="2" s="1"/>
  <c r="N86" i="2" s="1"/>
  <c r="N87" i="2" s="1"/>
  <c r="N88" i="2" s="1"/>
  <c r="N89" i="2" s="1"/>
  <c r="N90" i="2" s="1"/>
  <c r="N91" i="2" s="1"/>
  <c r="N92" i="2" s="1"/>
  <c r="N93" i="2" s="1"/>
  <c r="N94" i="2" s="1"/>
  <c r="N95" i="2" s="1"/>
  <c r="N96" i="2" s="1"/>
  <c r="N97" i="2" s="1"/>
  <c r="N98" i="2" s="1"/>
  <c r="N99" i="2" s="1"/>
  <c r="N100" i="2" s="1"/>
  <c r="N101" i="2" s="1"/>
  <c r="N102" i="2" s="1"/>
  <c r="N103" i="2" s="1"/>
  <c r="N104" i="2" s="1"/>
  <c r="N105" i="2" s="1"/>
  <c r="N106" i="2" s="1"/>
  <c r="N107" i="2" s="1"/>
  <c r="N108" i="2" s="1"/>
  <c r="N109" i="2" s="1"/>
  <c r="I6" i="2" s="1"/>
  <c r="J32" i="2"/>
  <c r="J36" i="2"/>
  <c r="J12" i="2"/>
  <c r="K12" i="2" s="1"/>
  <c r="H12" i="2"/>
  <c r="H13" i="2" s="1"/>
  <c r="K13" i="2" s="1"/>
  <c r="N62" i="1"/>
  <c r="N63" i="1" s="1"/>
  <c r="N64" i="1" s="1"/>
  <c r="N65" i="1" s="1"/>
  <c r="N66" i="1" s="1"/>
  <c r="N67" i="1" s="1"/>
  <c r="N68" i="1" s="1"/>
  <c r="N69" i="1" s="1"/>
  <c r="N70" i="1" s="1"/>
  <c r="N71" i="1" s="1"/>
  <c r="N72" i="1" s="1"/>
  <c r="N73" i="1" s="1"/>
  <c r="N74" i="1" s="1"/>
  <c r="N75" i="1" s="1"/>
  <c r="N76" i="1" s="1"/>
  <c r="N77" i="1" s="1"/>
  <c r="N78" i="1" s="1"/>
  <c r="N79" i="1" s="1"/>
  <c r="N80" i="1" s="1"/>
  <c r="N81" i="1" s="1"/>
  <c r="N82" i="1" s="1"/>
  <c r="N83" i="1" s="1"/>
  <c r="N84" i="1" s="1"/>
  <c r="N85" i="1" s="1"/>
  <c r="N86" i="1" s="1"/>
  <c r="N87" i="1" s="1"/>
  <c r="N88" i="1" s="1"/>
  <c r="N89" i="1" s="1"/>
  <c r="N90" i="1" s="1"/>
  <c r="N91" i="1" s="1"/>
  <c r="N92" i="1" s="1"/>
  <c r="N93" i="1" s="1"/>
  <c r="N94" i="1" s="1"/>
  <c r="N95" i="1" s="1"/>
  <c r="N96" i="1" s="1"/>
  <c r="N97" i="1" s="1"/>
  <c r="N98" i="1" s="1"/>
  <c r="N99" i="1" s="1"/>
  <c r="N100" i="1" s="1"/>
  <c r="N101" i="1" s="1"/>
  <c r="N102" i="1" s="1"/>
  <c r="N103" i="1" s="1"/>
  <c r="N104" i="1" s="1"/>
  <c r="N105" i="1" s="1"/>
  <c r="N106" i="1" s="1"/>
  <c r="N107" i="1" s="1"/>
  <c r="N108" i="1" s="1"/>
  <c r="N109" i="1" s="1"/>
  <c r="I6" i="1" s="1"/>
  <c r="I4" i="1"/>
  <c r="M14" i="1"/>
  <c r="J81" i="1"/>
  <c r="J17" i="1"/>
  <c r="J23" i="1"/>
  <c r="J29" i="1"/>
  <c r="J35" i="1"/>
  <c r="J41" i="1"/>
  <c r="J47" i="1"/>
  <c r="J53" i="1"/>
  <c r="J59" i="1"/>
  <c r="J65" i="1"/>
  <c r="J71" i="1"/>
  <c r="J77" i="1"/>
  <c r="J83" i="1"/>
  <c r="J89" i="1"/>
  <c r="J95" i="1"/>
  <c r="J101" i="1"/>
  <c r="J30" i="1"/>
  <c r="J18" i="1"/>
  <c r="J66" i="1"/>
  <c r="J54" i="1"/>
  <c r="J90" i="1"/>
  <c r="J49" i="1"/>
  <c r="J42" i="1"/>
  <c r="J78" i="1"/>
  <c r="J102" i="1"/>
  <c r="J107" i="1"/>
  <c r="J24" i="1"/>
  <c r="J36" i="1"/>
  <c r="J48" i="1"/>
  <c r="J60" i="1"/>
  <c r="J72" i="1"/>
  <c r="J84" i="1"/>
  <c r="J96" i="1"/>
  <c r="J108" i="1"/>
  <c r="J12" i="1"/>
  <c r="K12" i="1" s="1"/>
  <c r="H13" i="1"/>
  <c r="I13" i="1"/>
  <c r="I14" i="1" s="1"/>
  <c r="I15" i="1" s="1"/>
  <c r="I16" i="1" s="1"/>
  <c r="I17" i="1" s="1"/>
  <c r="I18" i="1" s="1"/>
  <c r="I19" i="1" s="1"/>
  <c r="M14" i="2" l="1"/>
  <c r="D4" i="2"/>
  <c r="I4" i="2"/>
  <c r="I8" i="1"/>
  <c r="H14" i="2"/>
  <c r="I8" i="2"/>
  <c r="D8" i="2"/>
  <c r="P14" i="2"/>
  <c r="M15" i="2"/>
  <c r="K14" i="2"/>
  <c r="H15" i="2"/>
  <c r="M15" i="1"/>
  <c r="P14" i="1"/>
  <c r="H14" i="1"/>
  <c r="K13" i="1"/>
  <c r="I20" i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K15" i="2" l="1"/>
  <c r="H16" i="2"/>
  <c r="P15" i="2"/>
  <c r="M16" i="2"/>
  <c r="M16" i="1"/>
  <c r="P15" i="1"/>
  <c r="I62" i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D6" i="1" s="1"/>
  <c r="D4" i="1"/>
  <c r="H15" i="1"/>
  <c r="K14" i="1"/>
  <c r="K16" i="2" l="1"/>
  <c r="H17" i="2"/>
  <c r="P16" i="2"/>
  <c r="M17" i="2"/>
  <c r="D8" i="1"/>
  <c r="M17" i="1"/>
  <c r="P16" i="1"/>
  <c r="H16" i="1"/>
  <c r="K15" i="1"/>
  <c r="P17" i="2" l="1"/>
  <c r="M18" i="2"/>
  <c r="K17" i="2"/>
  <c r="H18" i="2"/>
  <c r="M18" i="1"/>
  <c r="P17" i="1"/>
  <c r="H17" i="1"/>
  <c r="K16" i="1"/>
  <c r="P18" i="2" l="1"/>
  <c r="M19" i="2"/>
  <c r="K18" i="2"/>
  <c r="H19" i="2"/>
  <c r="M19" i="1"/>
  <c r="P18" i="1"/>
  <c r="H18" i="1"/>
  <c r="K17" i="1"/>
  <c r="K19" i="2" l="1"/>
  <c r="H20" i="2"/>
  <c r="P19" i="2"/>
  <c r="M20" i="2"/>
  <c r="M20" i="1"/>
  <c r="P19" i="1"/>
  <c r="H19" i="1"/>
  <c r="K18" i="1"/>
  <c r="P20" i="2" l="1"/>
  <c r="M21" i="2"/>
  <c r="K20" i="2"/>
  <c r="H21" i="2"/>
  <c r="M21" i="1"/>
  <c r="P20" i="1"/>
  <c r="K19" i="1"/>
  <c r="H20" i="1"/>
  <c r="K21" i="2" l="1"/>
  <c r="H22" i="2"/>
  <c r="P21" i="2"/>
  <c r="M22" i="2"/>
  <c r="M22" i="1"/>
  <c r="P21" i="1"/>
  <c r="H21" i="1"/>
  <c r="K20" i="1"/>
  <c r="P22" i="2" l="1"/>
  <c r="M23" i="2"/>
  <c r="K22" i="2"/>
  <c r="H23" i="2"/>
  <c r="M23" i="1"/>
  <c r="P22" i="1"/>
  <c r="H22" i="1"/>
  <c r="K21" i="1"/>
  <c r="K23" i="2" l="1"/>
  <c r="H24" i="2"/>
  <c r="P23" i="2"/>
  <c r="M24" i="2"/>
  <c r="M24" i="1"/>
  <c r="P23" i="1"/>
  <c r="H23" i="1"/>
  <c r="K22" i="1"/>
  <c r="P24" i="2" l="1"/>
  <c r="M25" i="2"/>
  <c r="H25" i="2"/>
  <c r="K24" i="2"/>
  <c r="M25" i="1"/>
  <c r="P24" i="1"/>
  <c r="H24" i="1"/>
  <c r="K23" i="1"/>
  <c r="H26" i="2" l="1"/>
  <c r="K25" i="2"/>
  <c r="P25" i="2"/>
  <c r="M26" i="2"/>
  <c r="M26" i="1"/>
  <c r="P25" i="1"/>
  <c r="H25" i="1"/>
  <c r="K24" i="1"/>
  <c r="P26" i="2" l="1"/>
  <c r="M27" i="2"/>
  <c r="H27" i="2"/>
  <c r="K26" i="2"/>
  <c r="M27" i="1"/>
  <c r="P26" i="1"/>
  <c r="H26" i="1"/>
  <c r="K25" i="1"/>
  <c r="P27" i="2" l="1"/>
  <c r="M28" i="2"/>
  <c r="H28" i="2"/>
  <c r="K27" i="2"/>
  <c r="M28" i="1"/>
  <c r="P27" i="1"/>
  <c r="H27" i="1"/>
  <c r="K26" i="1"/>
  <c r="P28" i="2" l="1"/>
  <c r="M29" i="2"/>
  <c r="H29" i="2"/>
  <c r="K28" i="2"/>
  <c r="M29" i="1"/>
  <c r="P28" i="1"/>
  <c r="H28" i="1"/>
  <c r="K27" i="1"/>
  <c r="P29" i="2" l="1"/>
  <c r="M30" i="2"/>
  <c r="H30" i="2"/>
  <c r="K29" i="2"/>
  <c r="M30" i="1"/>
  <c r="P29" i="1"/>
  <c r="H29" i="1"/>
  <c r="K28" i="1"/>
  <c r="P30" i="2" l="1"/>
  <c r="M31" i="2"/>
  <c r="H31" i="2"/>
  <c r="K30" i="2"/>
  <c r="M31" i="1"/>
  <c r="P30" i="1"/>
  <c r="H30" i="1"/>
  <c r="K29" i="1"/>
  <c r="P31" i="2" l="1"/>
  <c r="M32" i="2"/>
  <c r="H32" i="2"/>
  <c r="K31" i="2"/>
  <c r="M32" i="1"/>
  <c r="P31" i="1"/>
  <c r="H31" i="1"/>
  <c r="K30" i="1"/>
  <c r="H33" i="2" l="1"/>
  <c r="K32" i="2"/>
  <c r="P32" i="2"/>
  <c r="M33" i="2"/>
  <c r="M33" i="1"/>
  <c r="P32" i="1"/>
  <c r="H32" i="1"/>
  <c r="K31" i="1"/>
  <c r="P33" i="2" l="1"/>
  <c r="M34" i="2"/>
  <c r="H34" i="2"/>
  <c r="K33" i="2"/>
  <c r="M34" i="1"/>
  <c r="P33" i="1"/>
  <c r="H33" i="1"/>
  <c r="K32" i="1"/>
  <c r="P34" i="2" l="1"/>
  <c r="M35" i="2"/>
  <c r="H35" i="2"/>
  <c r="K34" i="2"/>
  <c r="M35" i="1"/>
  <c r="P34" i="1"/>
  <c r="H34" i="1"/>
  <c r="K33" i="1"/>
  <c r="P35" i="2" l="1"/>
  <c r="M36" i="2"/>
  <c r="H36" i="2"/>
  <c r="K35" i="2"/>
  <c r="M36" i="1"/>
  <c r="P35" i="1"/>
  <c r="H35" i="1"/>
  <c r="K34" i="1"/>
  <c r="H37" i="2" l="1"/>
  <c r="K36" i="2"/>
  <c r="P36" i="2"/>
  <c r="M37" i="2"/>
  <c r="M37" i="1"/>
  <c r="P36" i="1"/>
  <c r="H36" i="1"/>
  <c r="K35" i="1"/>
  <c r="P37" i="2" l="1"/>
  <c r="M38" i="2"/>
  <c r="H38" i="2"/>
  <c r="K37" i="2"/>
  <c r="M38" i="1"/>
  <c r="P37" i="1"/>
  <c r="H37" i="1"/>
  <c r="K36" i="1"/>
  <c r="H39" i="2" l="1"/>
  <c r="K38" i="2"/>
  <c r="P38" i="2"/>
  <c r="M39" i="2"/>
  <c r="M39" i="1"/>
  <c r="P38" i="1"/>
  <c r="H38" i="1"/>
  <c r="K37" i="1"/>
  <c r="P39" i="2" l="1"/>
  <c r="M40" i="2"/>
  <c r="H40" i="2"/>
  <c r="K39" i="2"/>
  <c r="M40" i="1"/>
  <c r="P39" i="1"/>
  <c r="H39" i="1"/>
  <c r="K38" i="1"/>
  <c r="P40" i="2" l="1"/>
  <c r="M41" i="2"/>
  <c r="H41" i="2"/>
  <c r="K40" i="2"/>
  <c r="M41" i="1"/>
  <c r="P40" i="1"/>
  <c r="H40" i="1"/>
  <c r="K39" i="1"/>
  <c r="H42" i="2" l="1"/>
  <c r="K41" i="2"/>
  <c r="P41" i="2"/>
  <c r="M42" i="2"/>
  <c r="M42" i="1"/>
  <c r="P41" i="1"/>
  <c r="H41" i="1"/>
  <c r="K40" i="1"/>
  <c r="P42" i="2" l="1"/>
  <c r="M43" i="2"/>
  <c r="H43" i="2"/>
  <c r="K42" i="2"/>
  <c r="M43" i="1"/>
  <c r="P42" i="1"/>
  <c r="H42" i="1"/>
  <c r="K41" i="1"/>
  <c r="P43" i="2" l="1"/>
  <c r="M44" i="2"/>
  <c r="H44" i="2"/>
  <c r="K43" i="2"/>
  <c r="M44" i="1"/>
  <c r="P43" i="1"/>
  <c r="H43" i="1"/>
  <c r="K42" i="1"/>
  <c r="H45" i="2" l="1"/>
  <c r="K44" i="2"/>
  <c r="P44" i="2"/>
  <c r="M45" i="2"/>
  <c r="M45" i="1"/>
  <c r="P44" i="1"/>
  <c r="H44" i="1"/>
  <c r="K43" i="1"/>
  <c r="P45" i="2" l="1"/>
  <c r="M46" i="2"/>
  <c r="H46" i="2"/>
  <c r="K45" i="2"/>
  <c r="M46" i="1"/>
  <c r="P45" i="1"/>
  <c r="H45" i="1"/>
  <c r="K44" i="1"/>
  <c r="H47" i="2" l="1"/>
  <c r="K46" i="2"/>
  <c r="P46" i="2"/>
  <c r="M47" i="2"/>
  <c r="M47" i="1"/>
  <c r="P46" i="1"/>
  <c r="H46" i="1"/>
  <c r="K45" i="1"/>
  <c r="P47" i="2" l="1"/>
  <c r="M48" i="2"/>
  <c r="H48" i="2"/>
  <c r="K47" i="2"/>
  <c r="M48" i="1"/>
  <c r="P47" i="1"/>
  <c r="H47" i="1"/>
  <c r="K46" i="1"/>
  <c r="H49" i="2" l="1"/>
  <c r="K48" i="2"/>
  <c r="P48" i="2"/>
  <c r="M49" i="2"/>
  <c r="M49" i="1"/>
  <c r="P48" i="1"/>
  <c r="H48" i="1"/>
  <c r="K47" i="1"/>
  <c r="P49" i="2" l="1"/>
  <c r="M50" i="2"/>
  <c r="H50" i="2"/>
  <c r="K49" i="2"/>
  <c r="M50" i="1"/>
  <c r="P49" i="1"/>
  <c r="H49" i="1"/>
  <c r="K48" i="1"/>
  <c r="H51" i="2" l="1"/>
  <c r="K50" i="2"/>
  <c r="P50" i="2"/>
  <c r="M51" i="2"/>
  <c r="M51" i="1"/>
  <c r="P50" i="1"/>
  <c r="H50" i="1"/>
  <c r="K49" i="1"/>
  <c r="P51" i="2" l="1"/>
  <c r="M52" i="2"/>
  <c r="H52" i="2"/>
  <c r="K51" i="2"/>
  <c r="M52" i="1"/>
  <c r="P51" i="1"/>
  <c r="H51" i="1"/>
  <c r="K50" i="1"/>
  <c r="H53" i="2" l="1"/>
  <c r="K52" i="2"/>
  <c r="P52" i="2"/>
  <c r="M53" i="2"/>
  <c r="M53" i="1"/>
  <c r="P52" i="1"/>
  <c r="H52" i="1"/>
  <c r="K51" i="1"/>
  <c r="P53" i="2" l="1"/>
  <c r="M54" i="2"/>
  <c r="H54" i="2"/>
  <c r="K53" i="2"/>
  <c r="M54" i="1"/>
  <c r="P53" i="1"/>
  <c r="H53" i="1"/>
  <c r="K52" i="1"/>
  <c r="H55" i="2" l="1"/>
  <c r="K54" i="2"/>
  <c r="P54" i="2"/>
  <c r="M55" i="2"/>
  <c r="M55" i="1"/>
  <c r="P54" i="1"/>
  <c r="H54" i="1"/>
  <c r="K53" i="1"/>
  <c r="P55" i="2" l="1"/>
  <c r="M56" i="2"/>
  <c r="H56" i="2"/>
  <c r="K55" i="2"/>
  <c r="M56" i="1"/>
  <c r="P55" i="1"/>
  <c r="H55" i="1"/>
  <c r="K54" i="1"/>
  <c r="H57" i="2" l="1"/>
  <c r="K56" i="2"/>
  <c r="P56" i="2"/>
  <c r="M57" i="2"/>
  <c r="M57" i="1"/>
  <c r="P56" i="1"/>
  <c r="H56" i="1"/>
  <c r="K55" i="1"/>
  <c r="P57" i="2" l="1"/>
  <c r="M58" i="2"/>
  <c r="H58" i="2"/>
  <c r="K57" i="2"/>
  <c r="M58" i="1"/>
  <c r="P57" i="1"/>
  <c r="H57" i="1"/>
  <c r="K56" i="1"/>
  <c r="H59" i="2" l="1"/>
  <c r="K58" i="2"/>
  <c r="P58" i="2"/>
  <c r="M59" i="2"/>
  <c r="M59" i="1"/>
  <c r="P58" i="1"/>
  <c r="H58" i="1"/>
  <c r="K57" i="1"/>
  <c r="P59" i="2" l="1"/>
  <c r="M60" i="2"/>
  <c r="H60" i="2"/>
  <c r="K59" i="2"/>
  <c r="M60" i="1"/>
  <c r="P59" i="1"/>
  <c r="H59" i="1"/>
  <c r="K58" i="1"/>
  <c r="H61" i="2" l="1"/>
  <c r="K60" i="2"/>
  <c r="P60" i="2"/>
  <c r="M61" i="2"/>
  <c r="M61" i="1"/>
  <c r="I3" i="1" s="1"/>
  <c r="P60" i="1"/>
  <c r="H60" i="1"/>
  <c r="K59" i="1"/>
  <c r="P61" i="2" l="1"/>
  <c r="M62" i="2"/>
  <c r="H62" i="2"/>
  <c r="K61" i="2"/>
  <c r="M62" i="1"/>
  <c r="P61" i="1"/>
  <c r="H61" i="1"/>
  <c r="D3" i="1" s="1"/>
  <c r="K60" i="1"/>
  <c r="H63" i="2" l="1"/>
  <c r="K62" i="2"/>
  <c r="P62" i="2"/>
  <c r="M63" i="2"/>
  <c r="M63" i="1"/>
  <c r="P62" i="1"/>
  <c r="H62" i="1"/>
  <c r="K61" i="1"/>
  <c r="P63" i="2" l="1"/>
  <c r="M64" i="2"/>
  <c r="H64" i="2"/>
  <c r="K63" i="2"/>
  <c r="M64" i="1"/>
  <c r="P63" i="1"/>
  <c r="H63" i="1"/>
  <c r="K62" i="1"/>
  <c r="H65" i="2" l="1"/>
  <c r="K64" i="2"/>
  <c r="D3" i="2"/>
  <c r="P64" i="2"/>
  <c r="M65" i="2"/>
  <c r="I3" i="2"/>
  <c r="M65" i="1"/>
  <c r="P64" i="1"/>
  <c r="H64" i="1"/>
  <c r="K63" i="1"/>
  <c r="P65" i="2" l="1"/>
  <c r="M66" i="2"/>
  <c r="H66" i="2"/>
  <c r="K65" i="2"/>
  <c r="M66" i="1"/>
  <c r="P65" i="1"/>
  <c r="H65" i="1"/>
  <c r="K64" i="1"/>
  <c r="H67" i="2" l="1"/>
  <c r="K66" i="2"/>
  <c r="P66" i="2"/>
  <c r="M67" i="2"/>
  <c r="M67" i="1"/>
  <c r="P66" i="1"/>
  <c r="H66" i="1"/>
  <c r="K65" i="1"/>
  <c r="P67" i="2" l="1"/>
  <c r="M68" i="2"/>
  <c r="H68" i="2"/>
  <c r="K67" i="2"/>
  <c r="M68" i="1"/>
  <c r="P67" i="1"/>
  <c r="H67" i="1"/>
  <c r="K66" i="1"/>
  <c r="H69" i="2" l="1"/>
  <c r="K68" i="2"/>
  <c r="P68" i="2"/>
  <c r="M69" i="2"/>
  <c r="M69" i="1"/>
  <c r="P68" i="1"/>
  <c r="H68" i="1"/>
  <c r="K67" i="1"/>
  <c r="P69" i="2" l="1"/>
  <c r="M70" i="2"/>
  <c r="H70" i="2"/>
  <c r="K69" i="2"/>
  <c r="M70" i="1"/>
  <c r="P69" i="1"/>
  <c r="H69" i="1"/>
  <c r="K68" i="1"/>
  <c r="H71" i="2" l="1"/>
  <c r="K70" i="2"/>
  <c r="P70" i="2"/>
  <c r="M71" i="2"/>
  <c r="M71" i="1"/>
  <c r="P70" i="1"/>
  <c r="H70" i="1"/>
  <c r="K69" i="1"/>
  <c r="P71" i="2" l="1"/>
  <c r="M72" i="2"/>
  <c r="H72" i="2"/>
  <c r="K71" i="2"/>
  <c r="M72" i="1"/>
  <c r="P71" i="1"/>
  <c r="H71" i="1"/>
  <c r="K70" i="1"/>
  <c r="P72" i="2" l="1"/>
  <c r="M73" i="2"/>
  <c r="H73" i="2"/>
  <c r="K72" i="2"/>
  <c r="M73" i="1"/>
  <c r="P72" i="1"/>
  <c r="H72" i="1"/>
  <c r="K71" i="1"/>
  <c r="H74" i="2" l="1"/>
  <c r="K73" i="2"/>
  <c r="P73" i="2"/>
  <c r="M74" i="2"/>
  <c r="M74" i="1"/>
  <c r="P73" i="1"/>
  <c r="H73" i="1"/>
  <c r="K72" i="1"/>
  <c r="P74" i="2" l="1"/>
  <c r="M75" i="2"/>
  <c r="H75" i="2"/>
  <c r="K74" i="2"/>
  <c r="M75" i="1"/>
  <c r="P74" i="1"/>
  <c r="H74" i="1"/>
  <c r="K73" i="1"/>
  <c r="H76" i="2" l="1"/>
  <c r="K75" i="2"/>
  <c r="P75" i="2"/>
  <c r="M76" i="2"/>
  <c r="M76" i="1"/>
  <c r="P75" i="1"/>
  <c r="H75" i="1"/>
  <c r="K74" i="1"/>
  <c r="P76" i="2" l="1"/>
  <c r="M77" i="2"/>
  <c r="H77" i="2"/>
  <c r="K76" i="2"/>
  <c r="M77" i="1"/>
  <c r="P76" i="1"/>
  <c r="H76" i="1"/>
  <c r="K75" i="1"/>
  <c r="P77" i="2" l="1"/>
  <c r="M78" i="2"/>
  <c r="H78" i="2"/>
  <c r="K77" i="2"/>
  <c r="M78" i="1"/>
  <c r="P77" i="1"/>
  <c r="H77" i="1"/>
  <c r="K76" i="1"/>
  <c r="H79" i="2" l="1"/>
  <c r="K78" i="2"/>
  <c r="P78" i="2"/>
  <c r="M79" i="2"/>
  <c r="M79" i="1"/>
  <c r="P78" i="1"/>
  <c r="H78" i="1"/>
  <c r="K77" i="1"/>
  <c r="P79" i="2" l="1"/>
  <c r="M80" i="2"/>
  <c r="H80" i="2"/>
  <c r="K79" i="2"/>
  <c r="M80" i="1"/>
  <c r="P79" i="1"/>
  <c r="H79" i="1"/>
  <c r="K78" i="1"/>
  <c r="H81" i="2" l="1"/>
  <c r="K80" i="2"/>
  <c r="P80" i="2"/>
  <c r="M81" i="2"/>
  <c r="M81" i="1"/>
  <c r="P80" i="1"/>
  <c r="H80" i="1"/>
  <c r="K79" i="1"/>
  <c r="P81" i="2" l="1"/>
  <c r="M82" i="2"/>
  <c r="H82" i="2"/>
  <c r="K81" i="2"/>
  <c r="M82" i="1"/>
  <c r="P81" i="1"/>
  <c r="H81" i="1"/>
  <c r="K80" i="1"/>
  <c r="H83" i="2" l="1"/>
  <c r="K82" i="2"/>
  <c r="P82" i="2"/>
  <c r="M83" i="2"/>
  <c r="M83" i="1"/>
  <c r="P82" i="1"/>
  <c r="H82" i="1"/>
  <c r="K81" i="1"/>
  <c r="P83" i="2" l="1"/>
  <c r="M84" i="2"/>
  <c r="H84" i="2"/>
  <c r="K83" i="2"/>
  <c r="M84" i="1"/>
  <c r="P83" i="1"/>
  <c r="H83" i="1"/>
  <c r="K82" i="1"/>
  <c r="H85" i="2" l="1"/>
  <c r="K84" i="2"/>
  <c r="P84" i="2"/>
  <c r="M85" i="2"/>
  <c r="M85" i="1"/>
  <c r="P84" i="1"/>
  <c r="H84" i="1"/>
  <c r="K83" i="1"/>
  <c r="P85" i="2" l="1"/>
  <c r="M86" i="2"/>
  <c r="H86" i="2"/>
  <c r="K85" i="2"/>
  <c r="M86" i="1"/>
  <c r="P85" i="1"/>
  <c r="H85" i="1"/>
  <c r="K84" i="1"/>
  <c r="H87" i="2" l="1"/>
  <c r="K86" i="2"/>
  <c r="P86" i="2"/>
  <c r="M87" i="2"/>
  <c r="M87" i="1"/>
  <c r="P86" i="1"/>
  <c r="H86" i="1"/>
  <c r="K85" i="1"/>
  <c r="P87" i="2" l="1"/>
  <c r="M88" i="2"/>
  <c r="H88" i="2"/>
  <c r="K87" i="2"/>
  <c r="M88" i="1"/>
  <c r="P87" i="1"/>
  <c r="H87" i="1"/>
  <c r="K86" i="1"/>
  <c r="H89" i="2" l="1"/>
  <c r="K88" i="2"/>
  <c r="P88" i="2"/>
  <c r="M89" i="2"/>
  <c r="M89" i="1"/>
  <c r="P88" i="1"/>
  <c r="H88" i="1"/>
  <c r="K87" i="1"/>
  <c r="P89" i="2" l="1"/>
  <c r="M90" i="2"/>
  <c r="H90" i="2"/>
  <c r="K89" i="2"/>
  <c r="M90" i="1"/>
  <c r="P89" i="1"/>
  <c r="H89" i="1"/>
  <c r="K88" i="1"/>
  <c r="H91" i="2" l="1"/>
  <c r="K90" i="2"/>
  <c r="P90" i="2"/>
  <c r="M91" i="2"/>
  <c r="M91" i="1"/>
  <c r="P90" i="1"/>
  <c r="H90" i="1"/>
  <c r="K89" i="1"/>
  <c r="P91" i="2" l="1"/>
  <c r="M92" i="2"/>
  <c r="H92" i="2"/>
  <c r="K91" i="2"/>
  <c r="M92" i="1"/>
  <c r="P91" i="1"/>
  <c r="H91" i="1"/>
  <c r="K90" i="1"/>
  <c r="P92" i="2" l="1"/>
  <c r="M93" i="2"/>
  <c r="H93" i="2"/>
  <c r="K92" i="2"/>
  <c r="M93" i="1"/>
  <c r="P92" i="1"/>
  <c r="H92" i="1"/>
  <c r="K91" i="1"/>
  <c r="H94" i="2" l="1"/>
  <c r="K93" i="2"/>
  <c r="P93" i="2"/>
  <c r="M94" i="2"/>
  <c r="M94" i="1"/>
  <c r="P93" i="1"/>
  <c r="H93" i="1"/>
  <c r="K92" i="1"/>
  <c r="P94" i="2" l="1"/>
  <c r="M95" i="2"/>
  <c r="H95" i="2"/>
  <c r="K94" i="2"/>
  <c r="M95" i="1"/>
  <c r="P94" i="1"/>
  <c r="H94" i="1"/>
  <c r="K93" i="1"/>
  <c r="H96" i="2" l="1"/>
  <c r="K95" i="2"/>
  <c r="P95" i="2"/>
  <c r="M96" i="2"/>
  <c r="M96" i="1"/>
  <c r="P95" i="1"/>
  <c r="H95" i="1"/>
  <c r="K94" i="1"/>
  <c r="P96" i="2" l="1"/>
  <c r="M97" i="2"/>
  <c r="H97" i="2"/>
  <c r="K96" i="2"/>
  <c r="M97" i="1"/>
  <c r="P96" i="1"/>
  <c r="H96" i="1"/>
  <c r="K95" i="1"/>
  <c r="H98" i="2" l="1"/>
  <c r="K97" i="2"/>
  <c r="P97" i="2"/>
  <c r="M98" i="2"/>
  <c r="M98" i="1"/>
  <c r="P97" i="1"/>
  <c r="H97" i="1"/>
  <c r="K96" i="1"/>
  <c r="P98" i="2" l="1"/>
  <c r="M99" i="2"/>
  <c r="H99" i="2"/>
  <c r="K98" i="2"/>
  <c r="M99" i="1"/>
  <c r="P98" i="1"/>
  <c r="H98" i="1"/>
  <c r="K97" i="1"/>
  <c r="H100" i="2" l="1"/>
  <c r="K99" i="2"/>
  <c r="P99" i="2"/>
  <c r="M100" i="2"/>
  <c r="M100" i="1"/>
  <c r="P99" i="1"/>
  <c r="H99" i="1"/>
  <c r="K98" i="1"/>
  <c r="P100" i="2" l="1"/>
  <c r="M101" i="2"/>
  <c r="H101" i="2"/>
  <c r="K100" i="2"/>
  <c r="M101" i="1"/>
  <c r="P100" i="1"/>
  <c r="H100" i="1"/>
  <c r="K99" i="1"/>
  <c r="P101" i="2" l="1"/>
  <c r="M102" i="2"/>
  <c r="H102" i="2"/>
  <c r="K101" i="2"/>
  <c r="M102" i="1"/>
  <c r="P101" i="1"/>
  <c r="H101" i="1"/>
  <c r="K100" i="1"/>
  <c r="H103" i="2" l="1"/>
  <c r="K102" i="2"/>
  <c r="P102" i="2"/>
  <c r="M103" i="2"/>
  <c r="M103" i="1"/>
  <c r="P102" i="1"/>
  <c r="H102" i="1"/>
  <c r="K101" i="1"/>
  <c r="P103" i="2" l="1"/>
  <c r="M104" i="2"/>
  <c r="H104" i="2"/>
  <c r="K103" i="2"/>
  <c r="M104" i="1"/>
  <c r="P103" i="1"/>
  <c r="H103" i="1"/>
  <c r="K102" i="1"/>
  <c r="P104" i="2" l="1"/>
  <c r="M105" i="2"/>
  <c r="H105" i="2"/>
  <c r="K104" i="2"/>
  <c r="M105" i="1"/>
  <c r="P104" i="1"/>
  <c r="H104" i="1"/>
  <c r="K103" i="1"/>
  <c r="H106" i="2" l="1"/>
  <c r="K105" i="2"/>
  <c r="P105" i="2"/>
  <c r="M106" i="2"/>
  <c r="M106" i="1"/>
  <c r="P105" i="1"/>
  <c r="H105" i="1"/>
  <c r="K104" i="1"/>
  <c r="P106" i="2" l="1"/>
  <c r="M107" i="2"/>
  <c r="H107" i="2"/>
  <c r="K106" i="2"/>
  <c r="M107" i="1"/>
  <c r="P106" i="1"/>
  <c r="H106" i="1"/>
  <c r="K105" i="1"/>
  <c r="H108" i="2" l="1"/>
  <c r="K107" i="2"/>
  <c r="P107" i="2"/>
  <c r="M108" i="2"/>
  <c r="M108" i="1"/>
  <c r="P107" i="1"/>
  <c r="H107" i="1"/>
  <c r="K106" i="1"/>
  <c r="M109" i="2" l="1"/>
  <c r="P108" i="2"/>
  <c r="K108" i="2"/>
  <c r="H109" i="2"/>
  <c r="M109" i="1"/>
  <c r="I5" i="1" s="1"/>
  <c r="I7" i="1" s="1"/>
  <c r="I9" i="1" s="1"/>
  <c r="P108" i="1"/>
  <c r="H108" i="1"/>
  <c r="K107" i="1"/>
  <c r="L109" i="2" l="1"/>
  <c r="K109" i="2"/>
  <c r="L108" i="2"/>
  <c r="L105" i="2"/>
  <c r="L102" i="2"/>
  <c r="L99" i="2"/>
  <c r="L96" i="2"/>
  <c r="L93" i="2"/>
  <c r="L90" i="2"/>
  <c r="L87" i="2"/>
  <c r="L84" i="2"/>
  <c r="L81" i="2"/>
  <c r="L78" i="2"/>
  <c r="L75" i="2"/>
  <c r="L72" i="2"/>
  <c r="L69" i="2"/>
  <c r="L66" i="2"/>
  <c r="L63" i="2"/>
  <c r="L60" i="2"/>
  <c r="L57" i="2"/>
  <c r="L54" i="2"/>
  <c r="L51" i="2"/>
  <c r="L48" i="2"/>
  <c r="L45" i="2"/>
  <c r="L42" i="2"/>
  <c r="L39" i="2"/>
  <c r="L36" i="2"/>
  <c r="L32" i="2"/>
  <c r="L28" i="2"/>
  <c r="L25" i="2"/>
  <c r="L34" i="2"/>
  <c r="L30" i="2"/>
  <c r="L107" i="2"/>
  <c r="L101" i="2"/>
  <c r="L106" i="2"/>
  <c r="L103" i="2"/>
  <c r="L100" i="2"/>
  <c r="L97" i="2"/>
  <c r="L94" i="2"/>
  <c r="L91" i="2"/>
  <c r="L88" i="2"/>
  <c r="L85" i="2"/>
  <c r="L82" i="2"/>
  <c r="L79" i="2"/>
  <c r="L76" i="2"/>
  <c r="L73" i="2"/>
  <c r="L70" i="2"/>
  <c r="L67" i="2"/>
  <c r="L64" i="2"/>
  <c r="L61" i="2"/>
  <c r="L58" i="2"/>
  <c r="L55" i="2"/>
  <c r="L52" i="2"/>
  <c r="L49" i="2"/>
  <c r="L46" i="2"/>
  <c r="L43" i="2"/>
  <c r="L40" i="2"/>
  <c r="L37" i="2"/>
  <c r="L33" i="2"/>
  <c r="L29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35" i="2"/>
  <c r="L31" i="2"/>
  <c r="L27" i="2"/>
  <c r="L98" i="2"/>
  <c r="L50" i="2"/>
  <c r="L92" i="2"/>
  <c r="L80" i="2"/>
  <c r="L68" i="2"/>
  <c r="L56" i="2"/>
  <c r="L44" i="2"/>
  <c r="D5" i="2"/>
  <c r="D7" i="2" s="1"/>
  <c r="D9" i="2" s="1"/>
  <c r="L41" i="2"/>
  <c r="L74" i="2"/>
  <c r="L62" i="2"/>
  <c r="L104" i="2"/>
  <c r="L38" i="2"/>
  <c r="L83" i="2"/>
  <c r="L47" i="2"/>
  <c r="L86" i="2"/>
  <c r="L89" i="2"/>
  <c r="L77" i="2"/>
  <c r="L65" i="2"/>
  <c r="L53" i="2"/>
  <c r="L71" i="2"/>
  <c r="L59" i="2"/>
  <c r="L26" i="2"/>
  <c r="L95" i="2"/>
  <c r="Q109" i="2"/>
  <c r="P109" i="2"/>
  <c r="Q108" i="2"/>
  <c r="Q107" i="2"/>
  <c r="Q106" i="2"/>
  <c r="Q105" i="2"/>
  <c r="Q104" i="2"/>
  <c r="Q103" i="2"/>
  <c r="Q102" i="2"/>
  <c r="Q101" i="2"/>
  <c r="Q100" i="2"/>
  <c r="Q99" i="2"/>
  <c r="Q98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3" i="2"/>
  <c r="Q29" i="2"/>
  <c r="Q25" i="2"/>
  <c r="Q34" i="2"/>
  <c r="Q30" i="2"/>
  <c r="Q26" i="2"/>
  <c r="I5" i="2"/>
  <c r="I7" i="2" s="1"/>
  <c r="I9" i="2" s="1"/>
  <c r="Q35" i="2"/>
  <c r="Q31" i="2"/>
  <c r="Q27" i="2"/>
  <c r="Q18" i="2"/>
  <c r="Q23" i="2"/>
  <c r="Q24" i="2"/>
  <c r="Q22" i="2"/>
  <c r="Q16" i="2"/>
  <c r="Q12" i="2"/>
  <c r="Q19" i="2"/>
  <c r="Q13" i="2"/>
  <c r="Q28" i="2"/>
  <c r="Q36" i="2"/>
  <c r="Q20" i="2"/>
  <c r="Q14" i="2"/>
  <c r="Q17" i="2"/>
  <c r="Q21" i="2"/>
  <c r="Q15" i="2"/>
  <c r="Q32" i="2"/>
  <c r="Q100" i="1"/>
  <c r="Q88" i="1"/>
  <c r="Q76" i="1"/>
  <c r="Q64" i="1"/>
  <c r="Q52" i="1"/>
  <c r="Q40" i="1"/>
  <c r="Q28" i="1"/>
  <c r="Q16" i="1"/>
  <c r="Q102" i="1"/>
  <c r="Q77" i="1"/>
  <c r="Q99" i="1"/>
  <c r="Q87" i="1"/>
  <c r="Q75" i="1"/>
  <c r="Q63" i="1"/>
  <c r="Q51" i="1"/>
  <c r="Q39" i="1"/>
  <c r="Q27" i="1"/>
  <c r="Q15" i="1"/>
  <c r="Q78" i="1"/>
  <c r="Q89" i="1"/>
  <c r="Q12" i="1"/>
  <c r="Q98" i="1"/>
  <c r="Q86" i="1"/>
  <c r="Q74" i="1"/>
  <c r="Q62" i="1"/>
  <c r="Q50" i="1"/>
  <c r="Q38" i="1"/>
  <c r="Q26" i="1"/>
  <c r="Q14" i="1"/>
  <c r="Q18" i="1"/>
  <c r="Q65" i="1"/>
  <c r="Q109" i="1"/>
  <c r="Q97" i="1"/>
  <c r="Q85" i="1"/>
  <c r="Q73" i="1"/>
  <c r="Q61" i="1"/>
  <c r="Q49" i="1"/>
  <c r="Q37" i="1"/>
  <c r="Q25" i="1"/>
  <c r="Q13" i="1"/>
  <c r="Q30" i="1"/>
  <c r="Q53" i="1"/>
  <c r="Q108" i="1"/>
  <c r="Q96" i="1"/>
  <c r="Q84" i="1"/>
  <c r="Q72" i="1"/>
  <c r="Q60" i="1"/>
  <c r="Q48" i="1"/>
  <c r="Q36" i="1"/>
  <c r="Q24" i="1"/>
  <c r="P109" i="1"/>
  <c r="Q29" i="1"/>
  <c r="Q107" i="1"/>
  <c r="Q95" i="1"/>
  <c r="Q83" i="1"/>
  <c r="Q71" i="1"/>
  <c r="Q59" i="1"/>
  <c r="Q47" i="1"/>
  <c r="Q35" i="1"/>
  <c r="Q23" i="1"/>
  <c r="Q42" i="1"/>
  <c r="Q41" i="1"/>
  <c r="Q17" i="1"/>
  <c r="Q106" i="1"/>
  <c r="Q94" i="1"/>
  <c r="Q82" i="1"/>
  <c r="Q70" i="1"/>
  <c r="Q58" i="1"/>
  <c r="Q46" i="1"/>
  <c r="Q34" i="1"/>
  <c r="Q22" i="1"/>
  <c r="Q105" i="1"/>
  <c r="Q93" i="1"/>
  <c r="Q81" i="1"/>
  <c r="Q69" i="1"/>
  <c r="Q57" i="1"/>
  <c r="Q45" i="1"/>
  <c r="Q33" i="1"/>
  <c r="Q21" i="1"/>
  <c r="Q90" i="1"/>
  <c r="Q66" i="1"/>
  <c r="Q54" i="1"/>
  <c r="Q101" i="1"/>
  <c r="Q104" i="1"/>
  <c r="Q92" i="1"/>
  <c r="Q80" i="1"/>
  <c r="Q68" i="1"/>
  <c r="Q56" i="1"/>
  <c r="Q44" i="1"/>
  <c r="Q32" i="1"/>
  <c r="Q20" i="1"/>
  <c r="Q103" i="1"/>
  <c r="Q91" i="1"/>
  <c r="Q79" i="1"/>
  <c r="Q67" i="1"/>
  <c r="Q55" i="1"/>
  <c r="Q43" i="1"/>
  <c r="Q31" i="1"/>
  <c r="Q19" i="1"/>
  <c r="K108" i="1"/>
  <c r="H109" i="1"/>
  <c r="D5" i="1" s="1"/>
  <c r="D7" i="1" s="1"/>
  <c r="D9" i="1" s="1"/>
  <c r="L81" i="1" l="1"/>
  <c r="L40" i="1"/>
  <c r="L33" i="1"/>
  <c r="L107" i="1"/>
  <c r="L56" i="1"/>
  <c r="L105" i="1"/>
  <c r="L86" i="1"/>
  <c r="L30" i="1"/>
  <c r="L95" i="1"/>
  <c r="L104" i="1"/>
  <c r="L89" i="1"/>
  <c r="L97" i="1"/>
  <c r="L32" i="1"/>
  <c r="L99" i="1"/>
  <c r="L85" i="1"/>
  <c r="L60" i="1"/>
  <c r="L19" i="1"/>
  <c r="L28" i="1"/>
  <c r="L48" i="1"/>
  <c r="L35" i="1"/>
  <c r="L14" i="1"/>
  <c r="L49" i="1"/>
  <c r="L23" i="1"/>
  <c r="K109" i="1"/>
  <c r="L65" i="1"/>
  <c r="L58" i="1"/>
  <c r="L88" i="1"/>
  <c r="L27" i="1"/>
  <c r="L13" i="1"/>
  <c r="L34" i="1"/>
  <c r="L45" i="1"/>
  <c r="L90" i="1"/>
  <c r="L22" i="1"/>
  <c r="L16" i="1"/>
  <c r="L46" i="1"/>
  <c r="L98" i="1"/>
  <c r="L44" i="1"/>
  <c r="L108" i="1"/>
  <c r="L92" i="1"/>
  <c r="L20" i="1"/>
  <c r="L74" i="1"/>
  <c r="L84" i="1"/>
  <c r="L67" i="1"/>
  <c r="L100" i="1"/>
  <c r="L72" i="1"/>
  <c r="L55" i="1"/>
  <c r="L38" i="1"/>
  <c r="L73" i="1"/>
  <c r="L47" i="1"/>
  <c r="L26" i="1"/>
  <c r="L42" i="1"/>
  <c r="L102" i="1"/>
  <c r="L36" i="1"/>
  <c r="L106" i="1"/>
  <c r="L37" i="1"/>
  <c r="L29" i="1"/>
  <c r="L39" i="1"/>
  <c r="L25" i="1"/>
  <c r="L12" i="1"/>
  <c r="L82" i="1"/>
  <c r="L21" i="1"/>
  <c r="L17" i="1"/>
  <c r="L52" i="1"/>
  <c r="L70" i="1"/>
  <c r="L15" i="1"/>
  <c r="L76" i="1"/>
  <c r="L93" i="1"/>
  <c r="L80" i="1"/>
  <c r="L54" i="1"/>
  <c r="L109" i="1"/>
  <c r="L79" i="1"/>
  <c r="L96" i="1"/>
  <c r="L68" i="1"/>
  <c r="L83" i="1"/>
  <c r="L91" i="1"/>
  <c r="L103" i="1"/>
  <c r="L62" i="1"/>
  <c r="L41" i="1"/>
  <c r="L43" i="1"/>
  <c r="L71" i="1"/>
  <c r="L50" i="1"/>
  <c r="L31" i="1"/>
  <c r="L59" i="1"/>
  <c r="L87" i="1"/>
  <c r="L64" i="1"/>
  <c r="L78" i="1"/>
  <c r="L66" i="1"/>
  <c r="L75" i="1"/>
  <c r="L61" i="1"/>
  <c r="L18" i="1"/>
  <c r="L63" i="1"/>
  <c r="L101" i="1"/>
  <c r="L77" i="1"/>
  <c r="L51" i="1"/>
  <c r="L24" i="1"/>
  <c r="L94" i="1"/>
  <c r="L57" i="1"/>
  <c r="L53" i="1"/>
  <c r="L69" i="1"/>
</calcChain>
</file>

<file path=xl/sharedStrings.xml><?xml version="1.0" encoding="utf-8"?>
<sst xmlns="http://schemas.openxmlformats.org/spreadsheetml/2006/main" count="92" uniqueCount="48">
  <si>
    <t>&lt;= 0</t>
  </si>
  <si>
    <t>Lo 30</t>
  </si>
  <si>
    <t>Med 40</t>
  </si>
  <si>
    <t>Hi 30</t>
  </si>
  <si>
    <t>Lo 20</t>
  </si>
  <si>
    <t>Qnt 2</t>
  </si>
  <si>
    <t>Qnt 3</t>
  </si>
  <si>
    <t>Qnt 4</t>
  </si>
  <si>
    <t>Hi 20</t>
  </si>
  <si>
    <t>Lo 10</t>
  </si>
  <si>
    <t>Hi 10</t>
  </si>
  <si>
    <t>D1 - D10</t>
  </si>
  <si>
    <t>Lowest Decile</t>
  </si>
  <si>
    <t>Highest Decile</t>
  </si>
  <si>
    <t>Enter starting year:</t>
  </si>
  <si>
    <t>Enter ending year:</t>
  </si>
  <si>
    <t xml:space="preserve">  Equal Weight Returns -- Annual from January to December</t>
  </si>
  <si>
    <t xml:space="preserve">  Value Weight Returns -- Annual from January to December</t>
  </si>
  <si>
    <t>Year</t>
  </si>
  <si>
    <t>Cumulative value start (Smallest decile):</t>
  </si>
  <si>
    <t>Cumulative value start (Largest decile):</t>
  </si>
  <si>
    <t>Cumulative value (Smallest decile)</t>
  </si>
  <si>
    <t>Cumulative value (Largest decile):</t>
  </si>
  <si>
    <t>Geometric average return (Smallest decile):</t>
  </si>
  <si>
    <t>Geometric average return (Largest decile):</t>
  </si>
  <si>
    <t>Annual Return different (Smallest decille - Largest decile)</t>
  </si>
  <si>
    <t>Cumulative value start (Largest qunitile):</t>
  </si>
  <si>
    <t>Cumulative value start (Smallest quintile):</t>
  </si>
  <si>
    <t>Cum Value (lowest decile)</t>
  </si>
  <si>
    <t>Cum Value (Highest decile)</t>
  </si>
  <si>
    <t>Cum Value (lowest quntile)</t>
  </si>
  <si>
    <t>Cum Value (Highest quintile)</t>
  </si>
  <si>
    <t>Q1 - Q5</t>
  </si>
  <si>
    <t>Cumulative value (Smallest quintile)</t>
  </si>
  <si>
    <t>Cumulative value (Largest quintile):</t>
  </si>
  <si>
    <t>Geometric average return (Smallest quintile):</t>
  </si>
  <si>
    <t>Geometric average return (Largest quintile):</t>
  </si>
  <si>
    <t>Annual Return different (Smallest decille - Largest quintile)</t>
  </si>
  <si>
    <t>1927 or later</t>
  </si>
  <si>
    <t>Has to be &gt; starting year</t>
  </si>
  <si>
    <t>Value Premium - decile (xince 1926)</t>
  </si>
  <si>
    <t>Value Premium -decile (starting in year)</t>
  </si>
  <si>
    <t>Value Premium -quntile (xince 1926)</t>
  </si>
  <si>
    <t>Value Premium (starting in year)</t>
  </si>
  <si>
    <t>Highest Quintile (PBV)</t>
  </si>
  <si>
    <t>Lowest Quintile (PBV)</t>
  </si>
  <si>
    <t>Lowest Decile (PBV)</t>
  </si>
  <si>
    <t>Highest Decile (PBV)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</si>
</sst>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Verdana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16" fontId="0" fillId="0" borderId="0" xfId="0" applyNumberFormat="1"/>
    <xf numFmtId="10" fontId="0" fillId="0" borderId="0" xfId="0" applyNumberFormat="1"/>
    <xf numFmtId="0" fontId="3" fillId="0" borderId="0" xfId="0" applyFont="1"/>
    <xf numFmtId="10" fontId="0" fillId="0" borderId="0" xfId="2" applyNumberFormat="1" applyFont="1"/>
    <xf numFmtId="164" fontId="0" fillId="0" borderId="0" xfId="2" applyNumberFormat="1" applyFont="1"/>
    <xf numFmtId="164" fontId="0" fillId="0" borderId="0" xfId="1" applyNumberFormat="1" applyFont="1"/>
    <xf numFmtId="0" fontId="0" fillId="0" borderId="0" xfId="0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/>
    <xf numFmtId="44" fontId="2" fillId="2" borderId="1" xfId="1" applyFont="1" applyFill="1" applyBorder="1"/>
    <xf numFmtId="10" fontId="2" fillId="2" borderId="1" xfId="2" applyNumberFormat="1" applyFont="1" applyFill="1" applyBorder="1"/>
    <xf numFmtId="10" fontId="2" fillId="2" borderId="0" xfId="2" applyNumberFormat="1" applyFont="1" applyFill="1" applyBorder="1"/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9"/>
          <c:order val="0"/>
          <c:tx>
            <c:strRef>
              <c:f>'Value Weighted'!$J$11</c:f>
              <c:strCache>
                <c:ptCount val="1"/>
                <c:pt idx="0">
                  <c:v>D1 - D10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Weighted'!$J$12:$J$109</c:f>
              <c:numCache>
                <c:formatCode>0.00%</c:formatCode>
                <c:ptCount val="98"/>
                <c:pt idx="0">
                  <c:v>-9.5899999999999985E-2</c:v>
                </c:pt>
                <c:pt idx="1">
                  <c:v>-0.20860000000000001</c:v>
                </c:pt>
                <c:pt idx="2">
                  <c:v>1.4699999999999991E-2</c:v>
                </c:pt>
                <c:pt idx="3">
                  <c:v>-0.27200000000000002</c:v>
                </c:pt>
                <c:pt idx="4">
                  <c:v>-0.18090000000000001</c:v>
                </c:pt>
                <c:pt idx="5">
                  <c:v>0.17780000000000001</c:v>
                </c:pt>
                <c:pt idx="6">
                  <c:v>1.0610999999999999</c:v>
                </c:pt>
                <c:pt idx="7">
                  <c:v>-0.25919999999999999</c:v>
                </c:pt>
                <c:pt idx="8">
                  <c:v>-1.7199999999999993E-2</c:v>
                </c:pt>
                <c:pt idx="9">
                  <c:v>0.25950000000000001</c:v>
                </c:pt>
                <c:pt idx="10">
                  <c:v>-0.24719999999999998</c:v>
                </c:pt>
                <c:pt idx="11">
                  <c:v>-6.6499999999999976E-2</c:v>
                </c:pt>
                <c:pt idx="12">
                  <c:v>-0.27600000000000002</c:v>
                </c:pt>
                <c:pt idx="13">
                  <c:v>-0.16980000000000001</c:v>
                </c:pt>
                <c:pt idx="14">
                  <c:v>0.13300000000000001</c:v>
                </c:pt>
                <c:pt idx="15">
                  <c:v>0.37240000000000006</c:v>
                </c:pt>
                <c:pt idx="16">
                  <c:v>0.47179999999999994</c:v>
                </c:pt>
                <c:pt idx="17">
                  <c:v>0.53249999999999997</c:v>
                </c:pt>
                <c:pt idx="18">
                  <c:v>0.35720000000000002</c:v>
                </c:pt>
                <c:pt idx="19">
                  <c:v>-9.5200000000000021E-2</c:v>
                </c:pt>
                <c:pt idx="20">
                  <c:v>2.6700000000000002E-2</c:v>
                </c:pt>
                <c:pt idx="21">
                  <c:v>-3.7000000000000019E-3</c:v>
                </c:pt>
                <c:pt idx="22">
                  <c:v>-7.3499999999999982E-2</c:v>
                </c:pt>
                <c:pt idx="23">
                  <c:v>0.40609999999999996</c:v>
                </c:pt>
                <c:pt idx="24">
                  <c:v>-0.13669999999999999</c:v>
                </c:pt>
                <c:pt idx="25">
                  <c:v>0.17609999999999998</c:v>
                </c:pt>
                <c:pt idx="26">
                  <c:v>-0.1764</c:v>
                </c:pt>
                <c:pt idx="27">
                  <c:v>0.17630000000000012</c:v>
                </c:pt>
                <c:pt idx="28">
                  <c:v>-0.13609999999999997</c:v>
                </c:pt>
                <c:pt idx="29">
                  <c:v>-5.1799999999999999E-2</c:v>
                </c:pt>
                <c:pt idx="30">
                  <c:v>-0.15299999999999997</c:v>
                </c:pt>
                <c:pt idx="31">
                  <c:v>0.32790000000000002</c:v>
                </c:pt>
                <c:pt idx="32">
                  <c:v>-2.6499999999999996E-2</c:v>
                </c:pt>
                <c:pt idx="33">
                  <c:v>-0.1343</c:v>
                </c:pt>
                <c:pt idx="34">
                  <c:v>9.3999999999999972E-2</c:v>
                </c:pt>
                <c:pt idx="35">
                  <c:v>0.1258</c:v>
                </c:pt>
                <c:pt idx="36">
                  <c:v>0.1676</c:v>
                </c:pt>
                <c:pt idx="37">
                  <c:v>8.4900000000000003E-2</c:v>
                </c:pt>
                <c:pt idx="38">
                  <c:v>0.16420000000000004</c:v>
                </c:pt>
                <c:pt idx="39">
                  <c:v>-2.9100000000000001E-2</c:v>
                </c:pt>
                <c:pt idx="40">
                  <c:v>-3.400000000000003E-2</c:v>
                </c:pt>
                <c:pt idx="41">
                  <c:v>0.26550000000000001</c:v>
                </c:pt>
                <c:pt idx="42">
                  <c:v>-0.32489999999999997</c:v>
                </c:pt>
                <c:pt idx="43">
                  <c:v>0.2102</c:v>
                </c:pt>
                <c:pt idx="44">
                  <c:v>-6.0099999999999987E-2</c:v>
                </c:pt>
                <c:pt idx="45">
                  <c:v>-0.18290000000000001</c:v>
                </c:pt>
                <c:pt idx="46">
                  <c:v>0.17619999999999997</c:v>
                </c:pt>
                <c:pt idx="47">
                  <c:v>9.2899999999999955E-2</c:v>
                </c:pt>
                <c:pt idx="48">
                  <c:v>0.16559999999999997</c:v>
                </c:pt>
                <c:pt idx="49">
                  <c:v>0.50819999999999999</c:v>
                </c:pt>
                <c:pt idx="50">
                  <c:v>0.1719</c:v>
                </c:pt>
                <c:pt idx="51">
                  <c:v>1.1300000000000004E-2</c:v>
                </c:pt>
                <c:pt idx="52">
                  <c:v>0.22200000000000003</c:v>
                </c:pt>
                <c:pt idx="53">
                  <c:v>-0.25939999999999996</c:v>
                </c:pt>
                <c:pt idx="54">
                  <c:v>0.25029999999999997</c:v>
                </c:pt>
                <c:pt idx="55">
                  <c:v>0.2873</c:v>
                </c:pt>
                <c:pt idx="56">
                  <c:v>0.29050000000000004</c:v>
                </c:pt>
                <c:pt idx="57">
                  <c:v>0.30180000000000001</c:v>
                </c:pt>
                <c:pt idx="58">
                  <c:v>-1.2000000000000344E-3</c:v>
                </c:pt>
                <c:pt idx="59">
                  <c:v>8.8500000000000023E-2</c:v>
                </c:pt>
                <c:pt idx="60">
                  <c:v>2.1000000000000046E-3</c:v>
                </c:pt>
                <c:pt idx="61">
                  <c:v>0.22670000000000001</c:v>
                </c:pt>
                <c:pt idx="62">
                  <c:v>-8.2399999999999973E-2</c:v>
                </c:pt>
                <c:pt idx="63">
                  <c:v>-0.35049999999999998</c:v>
                </c:pt>
                <c:pt idx="64">
                  <c:v>-0.30480000000000002</c:v>
                </c:pt>
                <c:pt idx="65">
                  <c:v>0.42739999999999995</c:v>
                </c:pt>
                <c:pt idx="66">
                  <c:v>0.33309999999999995</c:v>
                </c:pt>
                <c:pt idx="67">
                  <c:v>-3.5299999999999998E-2</c:v>
                </c:pt>
                <c:pt idx="68">
                  <c:v>7.3199999999999987E-2</c:v>
                </c:pt>
                <c:pt idx="69">
                  <c:v>5.2499999999999991E-2</c:v>
                </c:pt>
                <c:pt idx="70">
                  <c:v>4.0100000000000025E-2</c:v>
                </c:pt>
                <c:pt idx="71">
                  <c:v>-0.25790000000000002</c:v>
                </c:pt>
                <c:pt idx="72">
                  <c:v>-0.2248</c:v>
                </c:pt>
                <c:pt idx="73">
                  <c:v>0.34370000000000001</c:v>
                </c:pt>
                <c:pt idx="74">
                  <c:v>0.3654</c:v>
                </c:pt>
                <c:pt idx="75">
                  <c:v>0.11549999999999999</c:v>
                </c:pt>
                <c:pt idx="76">
                  <c:v>0.34469999999999995</c:v>
                </c:pt>
                <c:pt idx="77">
                  <c:v>0.18240000000000001</c:v>
                </c:pt>
                <c:pt idx="78">
                  <c:v>0.12250000000000001</c:v>
                </c:pt>
                <c:pt idx="79">
                  <c:v>0.11670000000000001</c:v>
                </c:pt>
                <c:pt idx="80">
                  <c:v>-0.1467</c:v>
                </c:pt>
                <c:pt idx="81">
                  <c:v>-5.6099999999999983E-2</c:v>
                </c:pt>
                <c:pt idx="82">
                  <c:v>-0.19689999999999996</c:v>
                </c:pt>
                <c:pt idx="83">
                  <c:v>-3.2700000000000007E-2</c:v>
                </c:pt>
                <c:pt idx="84">
                  <c:v>-0.39779999999999999</c:v>
                </c:pt>
                <c:pt idx="85">
                  <c:v>0.22509999999999999</c:v>
                </c:pt>
                <c:pt idx="86">
                  <c:v>0.18540000000000001</c:v>
                </c:pt>
                <c:pt idx="87">
                  <c:v>-2.8899999999999995E-2</c:v>
                </c:pt>
                <c:pt idx="88">
                  <c:v>-0.2087</c:v>
                </c:pt>
                <c:pt idx="89">
                  <c:v>0.24890000000000001</c:v>
                </c:pt>
                <c:pt idx="90">
                  <c:v>-0.10089999999999999</c:v>
                </c:pt>
                <c:pt idx="91">
                  <c:v>-0.25519999999999998</c:v>
                </c:pt>
                <c:pt idx="92">
                  <c:v>-0.13940000000000002</c:v>
                </c:pt>
                <c:pt idx="93">
                  <c:v>-0.5917</c:v>
                </c:pt>
                <c:pt idx="94">
                  <c:v>0.20960000000000001</c:v>
                </c:pt>
                <c:pt idx="95">
                  <c:v>0.25600000000000001</c:v>
                </c:pt>
                <c:pt idx="96">
                  <c:v>-0.41169999999999995</c:v>
                </c:pt>
                <c:pt idx="97">
                  <c:v>-0.14360000000000001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A96-2A45-A41A-444DFE3C5B89}"/>
            </c:ext>
          </c:extLst>
        </c:ser>
        <c:ser>
          <c:idx val="11"/>
          <c:order val="1"/>
          <c:tx>
            <c:strRef>
              <c:f>'Value Weighted'!$L$11</c:f>
              <c:strCache>
                <c:ptCount val="1"/>
                <c:pt idx="0">
                  <c:v>Value Premium -decile (starting in year)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Weighted'!$L$12:$L$109</c:f>
              <c:numCache>
                <c:formatCode>0.00%</c:formatCode>
                <c:ptCount val="98"/>
                <c:pt idx="0">
                  <c:v>2.2864775799457782E-2</c:v>
                </c:pt>
                <c:pt idx="1">
                  <c:v>2.3735768847761296E-2</c:v>
                </c:pt>
                <c:pt idx="2">
                  <c:v>2.5661017768775718E-2</c:v>
                </c:pt>
                <c:pt idx="3">
                  <c:v>2.5808656838371524E-2</c:v>
                </c:pt>
                <c:pt idx="4">
                  <c:v>3.2004655375791558E-2</c:v>
                </c:pt>
                <c:pt idx="5">
                  <c:v>3.6733983708699069E-2</c:v>
                </c:pt>
                <c:pt idx="6">
                  <c:v>3.4900258307992926E-2</c:v>
                </c:pt>
                <c:pt idx="7">
                  <c:v>2.8362776541222434E-2</c:v>
                </c:pt>
                <c:pt idx="8">
                  <c:v>3.1953671204009604E-2</c:v>
                </c:pt>
                <c:pt idx="9">
                  <c:v>3.2402903366005154E-2</c:v>
                </c:pt>
                <c:pt idx="10">
                  <c:v>3.0292490015622286E-2</c:v>
                </c:pt>
                <c:pt idx="11">
                  <c:v>3.6788706310455721E-2</c:v>
                </c:pt>
                <c:pt idx="12">
                  <c:v>3.7845040216964998E-2</c:v>
                </c:pt>
                <c:pt idx="13">
                  <c:v>4.2343073859848701E-2</c:v>
                </c:pt>
                <c:pt idx="14">
                  <c:v>4.579403672023985E-2</c:v>
                </c:pt>
                <c:pt idx="15">
                  <c:v>4.4520436465697255E-2</c:v>
                </c:pt>
                <c:pt idx="16">
                  <c:v>4.1098518305272114E-2</c:v>
                </c:pt>
                <c:pt idx="17">
                  <c:v>3.6707941300654801E-2</c:v>
                </c:pt>
                <c:pt idx="18">
                  <c:v>3.1758290406744383E-2</c:v>
                </c:pt>
                <c:pt idx="19">
                  <c:v>2.8625784984023683E-2</c:v>
                </c:pt>
                <c:pt idx="20">
                  <c:v>3.0678573941620879E-2</c:v>
                </c:pt>
                <c:pt idx="21">
                  <c:v>3.0733787224809683E-2</c:v>
                </c:pt>
                <c:pt idx="22">
                  <c:v>3.1229052794909729E-2</c:v>
                </c:pt>
                <c:pt idx="23">
                  <c:v>3.2497202245081569E-2</c:v>
                </c:pt>
                <c:pt idx="24">
                  <c:v>2.8539178151284927E-2</c:v>
                </c:pt>
                <c:pt idx="25">
                  <c:v>3.0761155792592199E-2</c:v>
                </c:pt>
                <c:pt idx="26">
                  <c:v>2.89243211726673E-2</c:v>
                </c:pt>
                <c:pt idx="27">
                  <c:v>3.2343992964047663E-2</c:v>
                </c:pt>
                <c:pt idx="28">
                  <c:v>3.0887316185300717E-2</c:v>
                </c:pt>
                <c:pt idx="29">
                  <c:v>3.3037836183911207E-2</c:v>
                </c:pt>
                <c:pt idx="30">
                  <c:v>3.4402996949085995E-2</c:v>
                </c:pt>
                <c:pt idx="31">
                  <c:v>3.8219119126882584E-2</c:v>
                </c:pt>
                <c:pt idx="32">
                  <c:v>3.5147244827097079E-2</c:v>
                </c:pt>
                <c:pt idx="33">
                  <c:v>3.6011836883149018E-2</c:v>
                </c:pt>
                <c:pt idx="34">
                  <c:v>3.9328317043051397E-2</c:v>
                </c:pt>
                <c:pt idx="35">
                  <c:v>3.856453494914458E-2</c:v>
                </c:pt>
                <c:pt idx="36">
                  <c:v>3.6784572524197312E-2</c:v>
                </c:pt>
                <c:pt idx="37">
                  <c:v>3.4900716614189919E-2</c:v>
                </c:pt>
                <c:pt idx="38">
                  <c:v>3.4115455166305875E-2</c:v>
                </c:pt>
                <c:pt idx="39">
                  <c:v>3.2196403970237153E-2</c:v>
                </c:pt>
                <c:pt idx="40">
                  <c:v>3.3517961343024094E-2</c:v>
                </c:pt>
                <c:pt idx="41">
                  <c:v>3.4468614688412114E-2</c:v>
                </c:pt>
                <c:pt idx="42">
                  <c:v>3.0464245115960464E-2</c:v>
                </c:pt>
                <c:pt idx="43">
                  <c:v>3.8500933598655696E-2</c:v>
                </c:pt>
                <c:pt idx="44">
                  <c:v>3.4817085877248299E-2</c:v>
                </c:pt>
                <c:pt idx="45">
                  <c:v>3.6459576801000981E-2</c:v>
                </c:pt>
                <c:pt idx="46">
                  <c:v>4.0483065789925332E-2</c:v>
                </c:pt>
                <c:pt idx="47">
                  <c:v>3.7000450773282845E-2</c:v>
                </c:pt>
                <c:pt idx="48">
                  <c:v>3.5129944578808692E-2</c:v>
                </c:pt>
                <c:pt idx="49">
                  <c:v>3.2961999405106246E-2</c:v>
                </c:pt>
                <c:pt idx="50">
                  <c:v>2.4714749613461873E-2</c:v>
                </c:pt>
                <c:pt idx="51">
                  <c:v>2.1125038327317824E-2</c:v>
                </c:pt>
                <c:pt idx="52">
                  <c:v>2.1340913515532245E-2</c:v>
                </c:pt>
                <c:pt idx="53">
                  <c:v>1.7210185444030301E-2</c:v>
                </c:pt>
                <c:pt idx="54">
                  <c:v>2.271097524196164E-2</c:v>
                </c:pt>
                <c:pt idx="55">
                  <c:v>1.6631474713647787E-2</c:v>
                </c:pt>
                <c:pt idx="56">
                  <c:v>1.0918428071165165E-2</c:v>
                </c:pt>
                <c:pt idx="57">
                  <c:v>4.9672960757418672E-3</c:v>
                </c:pt>
                <c:pt idx="58">
                  <c:v>-2.8394857392712858E-3</c:v>
                </c:pt>
                <c:pt idx="59">
                  <c:v>-2.8751911167652633E-3</c:v>
                </c:pt>
                <c:pt idx="60">
                  <c:v>-5.2325066649796526E-3</c:v>
                </c:pt>
                <c:pt idx="61">
                  <c:v>-5.4499065382935807E-3</c:v>
                </c:pt>
                <c:pt idx="62">
                  <c:v>-1.1409827930596528E-2</c:v>
                </c:pt>
                <c:pt idx="63">
                  <c:v>-9.6968600679490091E-3</c:v>
                </c:pt>
                <c:pt idx="64">
                  <c:v>3.1848585874496571E-3</c:v>
                </c:pt>
                <c:pt idx="65">
                  <c:v>1.0483266751250442E-2</c:v>
                </c:pt>
                <c:pt idx="66">
                  <c:v>-1.6848350006630763E-3</c:v>
                </c:pt>
                <c:pt idx="67">
                  <c:v>-1.2468614870722927E-2</c:v>
                </c:pt>
                <c:pt idx="68">
                  <c:v>-1.1599398353073775E-2</c:v>
                </c:pt>
                <c:pt idx="69">
                  <c:v>-1.3872671385734892E-2</c:v>
                </c:pt>
                <c:pt idx="70">
                  <c:v>-1.6007680573246974E-2</c:v>
                </c:pt>
                <c:pt idx="71">
                  <c:v>-1.7737830860317105E-2</c:v>
                </c:pt>
                <c:pt idx="72">
                  <c:v>-9.8996195813572108E-3</c:v>
                </c:pt>
                <c:pt idx="73">
                  <c:v>-2.043119247586489E-3</c:v>
                </c:pt>
                <c:pt idx="74">
                  <c:v>-1.8493457086857346E-2</c:v>
                </c:pt>
                <c:pt idx="75">
                  <c:v>-3.685355221808484E-2</c:v>
                </c:pt>
                <c:pt idx="76">
                  <c:v>-4.6276142012471544E-2</c:v>
                </c:pt>
                <c:pt idx="77">
                  <c:v>-6.0893653422163796E-2</c:v>
                </c:pt>
                <c:pt idx="78">
                  <c:v>-7.2444659070757034E-2</c:v>
                </c:pt>
                <c:pt idx="79">
                  <c:v>-8.2816011493514141E-2</c:v>
                </c:pt>
                <c:pt idx="80">
                  <c:v>-9.3310433260789249E-2</c:v>
                </c:pt>
                <c:pt idx="81">
                  <c:v>-9.0123818178809767E-2</c:v>
                </c:pt>
                <c:pt idx="82">
                  <c:v>-9.2702022837530818E-2</c:v>
                </c:pt>
                <c:pt idx="83">
                  <c:v>-8.6739790577561759E-2</c:v>
                </c:pt>
                <c:pt idx="84">
                  <c:v>-9.0521986158294432E-2</c:v>
                </c:pt>
                <c:pt idx="85">
                  <c:v>-5.8605230633159699E-2</c:v>
                </c:pt>
                <c:pt idx="86">
                  <c:v>-7.9664936314468804E-2</c:v>
                </c:pt>
                <c:pt idx="87">
                  <c:v>-9.9333795665003999E-2</c:v>
                </c:pt>
                <c:pt idx="88">
                  <c:v>-0.10663883831597731</c:v>
                </c:pt>
                <c:pt idx="89">
                  <c:v>-9.3829116056601602E-2</c:v>
                </c:pt>
                <c:pt idx="90">
                  <c:v>-0.13638391308982745</c:v>
                </c:pt>
                <c:pt idx="91">
                  <c:v>-0.14095846229969355</c:v>
                </c:pt>
                <c:pt idx="92">
                  <c:v>-0.11549691272588536</c:v>
                </c:pt>
                <c:pt idx="93">
                  <c:v>-0.11107718861954585</c:v>
                </c:pt>
                <c:pt idx="94">
                  <c:v>7.9019537543019158E-3</c:v>
                </c:pt>
                <c:pt idx="95">
                  <c:v>-4.7129681333988538E-2</c:v>
                </c:pt>
                <c:pt idx="96">
                  <c:v>-0.27837310951010918</c:v>
                </c:pt>
                <c:pt idx="97">
                  <c:v>-0.14359999999999995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A96-2A45-A41A-444DFE3C5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0724847"/>
        <c:axId val="903035423"/>
      </c:lineChart>
      <c:catAx>
        <c:axId val="530724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3035423"/>
        <c:crosses val="autoZero"/>
        <c:auto val="1"/>
        <c:lblAlgn val="ctr"/>
        <c:lblOffset val="100"/>
        <c:noMultiLvlLbl val="0"/>
      </c:catAx>
      <c:valAx>
        <c:axId val="903035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7248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888EBD0-DCB9-E44E-B949-E19751C0F605}">
  <sheetPr/>
  <sheetViews>
    <sheetView zoomScale="15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968" cy="62926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759409-7B15-371C-9A7F-88712FF55E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804E3-F88E-F643-A6C9-437CD20E6B05}">
  <dimension ref="A1:Q109"/>
  <sheetViews>
    <sheetView workbookViewId="0">
      <selection activeCell="A11" sqref="A11:XFD11"/>
    </sheetView>
  </sheetViews>
  <sheetFormatPr baseColWidth="10" defaultRowHeight="16" x14ac:dyDescent="0.2"/>
  <cols>
    <col min="2" max="2" width="18.33203125" customWidth="1"/>
    <col min="3" max="3" width="21" customWidth="1"/>
    <col min="4" max="4" width="14" bestFit="1" customWidth="1"/>
    <col min="8" max="8" width="15" customWidth="1"/>
    <col min="9" max="9" width="16.1640625" customWidth="1"/>
    <col min="11" max="11" width="17.1640625" style="4" customWidth="1"/>
    <col min="13" max="13" width="14" customWidth="1"/>
    <col min="14" max="14" width="12.6640625" customWidth="1"/>
  </cols>
  <sheetData>
    <row r="1" spans="1:17" x14ac:dyDescent="0.2">
      <c r="A1" s="14" t="s">
        <v>14</v>
      </c>
      <c r="B1" s="14"/>
      <c r="C1" s="14"/>
      <c r="D1" s="8">
        <v>1977</v>
      </c>
    </row>
    <row r="2" spans="1:17" x14ac:dyDescent="0.2">
      <c r="A2" s="14" t="s">
        <v>15</v>
      </c>
      <c r="B2" s="14"/>
      <c r="C2" s="14"/>
      <c r="D2" s="8">
        <v>2024</v>
      </c>
    </row>
    <row r="3" spans="1:17" x14ac:dyDescent="0.2">
      <c r="A3" s="7" t="s">
        <v>19</v>
      </c>
      <c r="B3" s="7"/>
      <c r="C3" s="7"/>
      <c r="D3" s="9">
        <f>IF(D1=1927,100,VLOOKUP((D1-1),A12:I109,8))</f>
        <v>11435.91762053154</v>
      </c>
      <c r="F3" s="7" t="s">
        <v>27</v>
      </c>
      <c r="G3" s="7"/>
      <c r="H3" s="7"/>
      <c r="I3" s="9">
        <f>IF(D1=1927,100,VLOOKUP((D1-1),A12:Q109,13))</f>
        <v>26725.025352896599</v>
      </c>
    </row>
    <row r="4" spans="1:17" x14ac:dyDescent="0.2">
      <c r="A4" s="7" t="s">
        <v>20</v>
      </c>
      <c r="B4" s="7"/>
      <c r="C4" s="7"/>
      <c r="D4" s="9">
        <f>IF(D1=1927,100,VLOOKUP((D1-1),A12:I109,9))</f>
        <v>4331.9018745774729</v>
      </c>
      <c r="F4" s="7" t="s">
        <v>26</v>
      </c>
      <c r="G4" s="7"/>
      <c r="H4" s="7"/>
      <c r="I4" s="9">
        <f>IF(D1=1927,100,VLOOKUP((D1-1),A12:Q109,14))</f>
        <v>5110.888537718095</v>
      </c>
    </row>
    <row r="5" spans="1:17" x14ac:dyDescent="0.2">
      <c r="A5" s="14" t="s">
        <v>21</v>
      </c>
      <c r="B5" s="14"/>
      <c r="C5" s="14"/>
      <c r="D5" s="10">
        <f>IF(D2=1927,100,VLOOKUP(D2,A12:I109,8))</f>
        <v>5422165.4711540509</v>
      </c>
      <c r="F5" s="14" t="s">
        <v>33</v>
      </c>
      <c r="G5" s="14"/>
      <c r="H5" s="14"/>
      <c r="I5" s="10">
        <f>IF(D2=1927,100,VLOOKUP(D2,A12:Q109,13))</f>
        <v>17205086.39153244</v>
      </c>
    </row>
    <row r="6" spans="1:17" x14ac:dyDescent="0.2">
      <c r="A6" s="14" t="s">
        <v>22</v>
      </c>
      <c r="B6" s="14"/>
      <c r="C6" s="14"/>
      <c r="D6" s="9">
        <f>IF(D2=1927,100,VLOOKUP(D2,A12:I109,9))</f>
        <v>715222.65961193084</v>
      </c>
      <c r="F6" s="14" t="s">
        <v>34</v>
      </c>
      <c r="G6" s="14"/>
      <c r="H6" s="14"/>
      <c r="I6" s="9">
        <f>IF(D2=1927,100,VLOOKUP(D2,A12:Q109,14))</f>
        <v>1164073.1058587506</v>
      </c>
    </row>
    <row r="7" spans="1:17" x14ac:dyDescent="0.2">
      <c r="A7" s="14" t="s">
        <v>23</v>
      </c>
      <c r="B7" s="14"/>
      <c r="C7" s="14"/>
      <c r="D7" s="11">
        <f>(D5/D3)^(1/(D2-D1))-1</f>
        <v>0.14007672565029172</v>
      </c>
      <c r="F7" s="14" t="s">
        <v>35</v>
      </c>
      <c r="G7" s="14"/>
      <c r="H7" s="14"/>
      <c r="I7" s="11">
        <f>(I5/I3)^(1/(D2-D1))-1</f>
        <v>0.14752035671296193</v>
      </c>
    </row>
    <row r="8" spans="1:17" x14ac:dyDescent="0.2">
      <c r="A8" s="14" t="s">
        <v>24</v>
      </c>
      <c r="B8" s="14"/>
      <c r="C8" s="14"/>
      <c r="D8" s="11">
        <f>(D6/D4)^(1/(D2-D1))-1</f>
        <v>0.11477299482531733</v>
      </c>
      <c r="F8" s="14" t="s">
        <v>36</v>
      </c>
      <c r="G8" s="14"/>
      <c r="H8" s="14"/>
      <c r="I8" s="11">
        <f>(I6/I4)^(1/(D2-D1))-1</f>
        <v>0.12242990925197894</v>
      </c>
    </row>
    <row r="9" spans="1:17" x14ac:dyDescent="0.2">
      <c r="A9" s="14" t="s">
        <v>25</v>
      </c>
      <c r="B9" s="14"/>
      <c r="C9" s="14"/>
      <c r="D9" s="12">
        <f>D7-D8</f>
        <v>2.5303730824974391E-2</v>
      </c>
      <c r="F9" s="14" t="s">
        <v>37</v>
      </c>
      <c r="G9" s="14"/>
      <c r="H9" s="14"/>
      <c r="I9" s="12">
        <f>I7-I8</f>
        <v>2.509044746098299E-2</v>
      </c>
    </row>
    <row r="11" spans="1:17" x14ac:dyDescent="0.2">
      <c r="A11" t="s">
        <v>18</v>
      </c>
      <c r="B11" t="s">
        <v>45</v>
      </c>
      <c r="C11" t="s">
        <v>44</v>
      </c>
      <c r="D11" t="s">
        <v>46</v>
      </c>
      <c r="E11" t="s">
        <v>47</v>
      </c>
      <c r="F11" t="s">
        <v>12</v>
      </c>
      <c r="G11" t="s">
        <v>13</v>
      </c>
      <c r="H11" t="s">
        <v>28</v>
      </c>
      <c r="I11" t="s">
        <v>29</v>
      </c>
      <c r="J11" s="3" t="s">
        <v>11</v>
      </c>
      <c r="K11" s="4" t="s">
        <v>40</v>
      </c>
      <c r="L11" t="s">
        <v>41</v>
      </c>
      <c r="M11" t="s">
        <v>30</v>
      </c>
      <c r="N11" t="s">
        <v>31</v>
      </c>
      <c r="O11" s="3" t="s">
        <v>32</v>
      </c>
      <c r="P11" s="4" t="s">
        <v>42</v>
      </c>
      <c r="Q11" t="s">
        <v>43</v>
      </c>
    </row>
    <row r="12" spans="1:17" x14ac:dyDescent="0.2">
      <c r="A12">
        <v>1927</v>
      </c>
      <c r="B12" s="4">
        <f>'French Raw data Value Weight'!J3/100</f>
        <v>0.40659999999999996</v>
      </c>
      <c r="C12" s="4">
        <f>'French Raw data Value Weight'!F3/100</f>
        <v>0.44900000000000001</v>
      </c>
      <c r="D12">
        <f>'French Raw data Value Weight'!T3</f>
        <v>48.27</v>
      </c>
      <c r="E12">
        <f>'French Raw data Value Weight'!K3</f>
        <v>57.86</v>
      </c>
      <c r="F12" s="4">
        <f>D12/100</f>
        <v>0.48270000000000002</v>
      </c>
      <c r="G12" s="4">
        <f t="shared" ref="G12:G75" si="0">E12/100</f>
        <v>0.5786</v>
      </c>
      <c r="H12" s="6">
        <f>100*(1+F12)</f>
        <v>148.26999999999998</v>
      </c>
      <c r="I12" s="6">
        <f>100*(1+G12)</f>
        <v>157.86000000000001</v>
      </c>
      <c r="J12" s="2">
        <f>F12-G12</f>
        <v>-9.5899999999999985E-2</v>
      </c>
      <c r="K12" s="4">
        <f>J12</f>
        <v>-9.5899999999999985E-2</v>
      </c>
      <c r="L12" s="2">
        <f>($H$109/100)^(1/(2024-A12+1))-($I$109/100)^(1/(2024-A12+1))</f>
        <v>2.2864775799457782E-2</v>
      </c>
      <c r="M12" s="6">
        <f>100*(1+B12)</f>
        <v>140.66</v>
      </c>
      <c r="N12" s="6">
        <f>100*(1+C12)</f>
        <v>144.9</v>
      </c>
      <c r="O12" s="2">
        <f>B12-C12</f>
        <v>-4.2400000000000049E-2</v>
      </c>
      <c r="P12" s="4">
        <f>O12</f>
        <v>-4.2400000000000049E-2</v>
      </c>
      <c r="Q12" s="2">
        <f>($M$109/100)^(1/(2024-A12+1))-($N$109/100)^(1/(2024-A12+1))</f>
        <v>3.0656771362814972E-2</v>
      </c>
    </row>
    <row r="13" spans="1:17" x14ac:dyDescent="0.2">
      <c r="A13">
        <v>1928</v>
      </c>
      <c r="B13" s="4">
        <f>'French Raw data Value Weight'!J4/100</f>
        <v>0.35969999999999996</v>
      </c>
      <c r="C13" s="4">
        <f>'French Raw data Value Weight'!F4/100</f>
        <v>0.48420000000000002</v>
      </c>
      <c r="D13">
        <f>'French Raw data Value Weight'!T4</f>
        <v>27.71</v>
      </c>
      <c r="E13">
        <f>'French Raw data Value Weight'!K4</f>
        <v>48.57</v>
      </c>
      <c r="F13" s="4">
        <f t="shared" ref="F13:F76" si="1">D13/100</f>
        <v>0.27710000000000001</v>
      </c>
      <c r="G13" s="4">
        <f t="shared" si="0"/>
        <v>0.48570000000000002</v>
      </c>
      <c r="H13" s="5">
        <f>H12*(1+F13)</f>
        <v>189.35561699999997</v>
      </c>
      <c r="I13" s="5">
        <f>I12*(1+G13)</f>
        <v>234.53260200000003</v>
      </c>
      <c r="J13" s="2">
        <f t="shared" ref="J13:J76" si="2">F13-G13</f>
        <v>-0.20860000000000001</v>
      </c>
      <c r="K13" s="4">
        <f>(H13/100)^(1/(A13-1927+1))-(I13/100)^(1/(A13-1927+1))</f>
        <v>-0.15538026152258633</v>
      </c>
      <c r="L13" s="2">
        <f>($H$109/H12)^(1/(2024-A13+1))-($I$109/I12)^(1/(2024-A13+1))</f>
        <v>2.3735768847761296E-2</v>
      </c>
      <c r="M13" s="5">
        <f>M12*(1+B13)</f>
        <v>191.25540199999998</v>
      </c>
      <c r="N13" s="5">
        <f>N12*(1+C13)</f>
        <v>215.06058000000002</v>
      </c>
      <c r="O13" s="2">
        <f t="shared" ref="O13:O76" si="3">B13-C13</f>
        <v>-0.12450000000000006</v>
      </c>
      <c r="P13" s="4">
        <f>(M13/100)^(1/(A13-1927+1))-(N13/100)^(1/(A13-1927+1))</f>
        <v>-8.3543191969152497E-2</v>
      </c>
      <c r="Q13" s="2">
        <f>($M$109/M12)^(1/(2024-A13+1))-($N$109/N12)^(1/(2024-A13+1))</f>
        <v>3.1234837135589499E-2</v>
      </c>
    </row>
    <row r="14" spans="1:17" x14ac:dyDescent="0.2">
      <c r="A14">
        <v>1929</v>
      </c>
      <c r="B14" s="4">
        <f>'French Raw data Value Weight'!J5/100</f>
        <v>-0.1149</v>
      </c>
      <c r="C14" s="4">
        <f>'French Raw data Value Weight'!F5/100</f>
        <v>-0.21820000000000001</v>
      </c>
      <c r="D14">
        <f>'French Raw data Value Weight'!T5</f>
        <v>-25.39</v>
      </c>
      <c r="E14">
        <f>'French Raw data Value Weight'!K5</f>
        <v>-26.86</v>
      </c>
      <c r="F14" s="4">
        <f t="shared" si="1"/>
        <v>-0.25390000000000001</v>
      </c>
      <c r="G14" s="4">
        <f t="shared" si="0"/>
        <v>-0.26860000000000001</v>
      </c>
      <c r="H14" s="5">
        <f t="shared" ref="H14:H77" si="4">H13*(1+F14)</f>
        <v>141.27822584369997</v>
      </c>
      <c r="I14" s="5">
        <f t="shared" ref="I14:I77" si="5">I13*(1+G14)</f>
        <v>171.53714510280003</v>
      </c>
      <c r="J14" s="2">
        <f t="shared" si="2"/>
        <v>1.4699999999999991E-2</v>
      </c>
      <c r="K14" s="4">
        <f>(H14/100)^(1/(A14-1927+1))-(I14/100)^(1/(A14-1927+1))</f>
        <v>-7.4986329513919925E-2</v>
      </c>
      <c r="L14" s="2">
        <f>($H$109/H13)^(1/(2024-A14+1))-($I$109/I13)^(1/(2024-A14+1))</f>
        <v>2.5661017768775718E-2</v>
      </c>
      <c r="M14" s="5">
        <f t="shared" ref="M14:M77" si="6">M13*(1+B14)</f>
        <v>169.28015631019997</v>
      </c>
      <c r="N14" s="5">
        <f t="shared" ref="N14:N77" si="7">N13*(1+C14)</f>
        <v>168.13436144400004</v>
      </c>
      <c r="O14" s="2">
        <f t="shared" si="3"/>
        <v>0.1033</v>
      </c>
      <c r="P14" s="4">
        <f t="shared" ref="P14:P77" si="8">(M14/100)^(1/(A14-1927+1))-(N14/100)^(1/(A14-1927+1))</f>
        <v>2.6950326561798743E-3</v>
      </c>
      <c r="Q14" s="2">
        <f t="shared" ref="Q14:Q77" si="9">($M$109/M13)^(1/(2024-A14+1))-($N$109/N13)^(1/(2024-A14+1))</f>
        <v>3.2492936857126287E-2</v>
      </c>
    </row>
    <row r="15" spans="1:17" x14ac:dyDescent="0.2">
      <c r="A15">
        <v>1930</v>
      </c>
      <c r="B15" s="4">
        <f>'French Raw data Value Weight'!J6/100</f>
        <v>-0.52710000000000001</v>
      </c>
      <c r="C15" s="4">
        <f>'French Raw data Value Weight'!F6/100</f>
        <v>-0.26100000000000001</v>
      </c>
      <c r="D15">
        <f>'French Raw data Value Weight'!T6</f>
        <v>-56.32</v>
      </c>
      <c r="E15">
        <f>'French Raw data Value Weight'!K6</f>
        <v>-29.12</v>
      </c>
      <c r="F15" s="4">
        <f t="shared" si="1"/>
        <v>-0.56320000000000003</v>
      </c>
      <c r="G15" s="4">
        <f t="shared" si="0"/>
        <v>-0.29120000000000001</v>
      </c>
      <c r="H15" s="5">
        <f t="shared" si="4"/>
        <v>61.710329048528145</v>
      </c>
      <c r="I15" s="5">
        <f t="shared" si="5"/>
        <v>121.58552844886465</v>
      </c>
      <c r="J15" s="2">
        <f t="shared" si="2"/>
        <v>-0.27200000000000002</v>
      </c>
      <c r="K15" s="4">
        <f>(H15/100)^(1/(A15-1927+1))-(I15/100)^(1/(A15-1927+1))</f>
        <v>-0.16375758106403993</v>
      </c>
      <c r="L15" s="2">
        <f>($H$109/H14)^(1/(2024-A15+1))-($I$109/I14)^(1/(2024-A15+1))</f>
        <v>2.5808656838371524E-2</v>
      </c>
      <c r="M15" s="5">
        <f t="shared" si="6"/>
        <v>80.052585919093559</v>
      </c>
      <c r="N15" s="5">
        <f t="shared" si="7"/>
        <v>124.25129310711603</v>
      </c>
      <c r="O15" s="2">
        <f t="shared" si="3"/>
        <v>-0.2661</v>
      </c>
      <c r="P15" s="4">
        <f t="shared" si="8"/>
        <v>-0.10988738695357714</v>
      </c>
      <c r="Q15" s="2">
        <f t="shared" si="9"/>
        <v>3.1480450802384041E-2</v>
      </c>
    </row>
    <row r="16" spans="1:17" x14ac:dyDescent="0.2">
      <c r="A16">
        <v>1931</v>
      </c>
      <c r="B16" s="4">
        <f>'French Raw data Value Weight'!J7/100</f>
        <v>-0.51840000000000008</v>
      </c>
      <c r="C16" s="4">
        <f>'French Raw data Value Weight'!F7/100</f>
        <v>-0.36180000000000001</v>
      </c>
      <c r="D16">
        <f>'French Raw data Value Weight'!T7</f>
        <v>-55.62</v>
      </c>
      <c r="E16">
        <f>'French Raw data Value Weight'!K7</f>
        <v>-37.53</v>
      </c>
      <c r="F16" s="4">
        <f t="shared" si="1"/>
        <v>-0.55620000000000003</v>
      </c>
      <c r="G16" s="4">
        <f t="shared" si="0"/>
        <v>-0.37530000000000002</v>
      </c>
      <c r="H16" s="5">
        <f t="shared" si="4"/>
        <v>27.387044031736789</v>
      </c>
      <c r="I16" s="5">
        <f t="shared" si="5"/>
        <v>75.954479622005749</v>
      </c>
      <c r="J16" s="2">
        <f t="shared" si="2"/>
        <v>-0.18090000000000001</v>
      </c>
      <c r="K16" s="4">
        <f>(H16/100)^(1/(A16-1927+1))-(I16/100)^(1/(A16-1927+1))</f>
        <v>-0.17467077087245797</v>
      </c>
      <c r="L16" s="2">
        <f>($H$109/H15)^(1/(2024-A16+1))-($I$109/I15)^(1/(2024-A16+1))</f>
        <v>3.2004655375791558E-2</v>
      </c>
      <c r="M16" s="5">
        <f t="shared" si="6"/>
        <v>38.553325378635449</v>
      </c>
      <c r="N16" s="5">
        <f t="shared" si="7"/>
        <v>79.297175260961453</v>
      </c>
      <c r="O16" s="2">
        <f t="shared" si="3"/>
        <v>-0.15660000000000007</v>
      </c>
      <c r="P16" s="4">
        <f t="shared" si="8"/>
        <v>-0.12822421446237753</v>
      </c>
      <c r="Q16" s="2">
        <f t="shared" si="9"/>
        <v>3.7353236975086634E-2</v>
      </c>
    </row>
    <row r="17" spans="1:17" x14ac:dyDescent="0.2">
      <c r="A17">
        <v>1932</v>
      </c>
      <c r="B17" s="4">
        <f>'French Raw data Value Weight'!J8/100</f>
        <v>0.1757</v>
      </c>
      <c r="C17" s="4">
        <f>'French Raw data Value Weight'!F8/100</f>
        <v>-0.10800000000000001</v>
      </c>
      <c r="D17">
        <f>'French Raw data Value Weight'!T8</f>
        <v>3.45</v>
      </c>
      <c r="E17">
        <f>'French Raw data Value Weight'!K8</f>
        <v>-14.33</v>
      </c>
      <c r="F17" s="4">
        <f t="shared" si="1"/>
        <v>3.4500000000000003E-2</v>
      </c>
      <c r="G17" s="4">
        <f t="shared" si="0"/>
        <v>-0.14330000000000001</v>
      </c>
      <c r="H17" s="5">
        <f t="shared" si="4"/>
        <v>28.331897050831707</v>
      </c>
      <c r="I17" s="5">
        <f t="shared" si="5"/>
        <v>65.07020269217233</v>
      </c>
      <c r="J17" s="2">
        <f t="shared" si="2"/>
        <v>0.17780000000000001</v>
      </c>
      <c r="K17" s="4">
        <f>(H17/100)^(1/(A17-1927+1))-(I17/100)^(1/(A17-1927+1))</f>
        <v>-0.12046254275600066</v>
      </c>
      <c r="L17" s="2">
        <f>($H$109/H16)^(1/(2024-A17+1))-($I$109/I16)^(1/(2024-A17+1))</f>
        <v>3.6733983708699069E-2</v>
      </c>
      <c r="M17" s="5">
        <f t="shared" si="6"/>
        <v>45.327144647661697</v>
      </c>
      <c r="N17" s="5">
        <f t="shared" si="7"/>
        <v>70.733080332777618</v>
      </c>
      <c r="O17" s="2">
        <f t="shared" si="3"/>
        <v>0.28370000000000001</v>
      </c>
      <c r="P17" s="4">
        <f t="shared" si="8"/>
        <v>-6.7475662109054424E-2</v>
      </c>
      <c r="Q17" s="2">
        <f t="shared" si="9"/>
        <v>4.1460719709301541E-2</v>
      </c>
    </row>
    <row r="18" spans="1:17" x14ac:dyDescent="0.2">
      <c r="A18">
        <v>1933</v>
      </c>
      <c r="B18" s="4">
        <f>'French Raw data Value Weight'!J9/100</f>
        <v>1.3099000000000001</v>
      </c>
      <c r="C18" s="4">
        <f>'French Raw data Value Weight'!F9/100</f>
        <v>0.39649999999999996</v>
      </c>
      <c r="D18">
        <f>'French Raw data Value Weight'!T9</f>
        <v>151.88999999999999</v>
      </c>
      <c r="E18">
        <f>'French Raw data Value Weight'!K9</f>
        <v>45.78</v>
      </c>
      <c r="F18" s="4">
        <f t="shared" si="1"/>
        <v>1.5188999999999999</v>
      </c>
      <c r="G18" s="4">
        <f t="shared" si="0"/>
        <v>0.45779999999999998</v>
      </c>
      <c r="H18" s="5">
        <f t="shared" si="4"/>
        <v>71.365215481339987</v>
      </c>
      <c r="I18" s="5">
        <f t="shared" si="5"/>
        <v>94.859341484648823</v>
      </c>
      <c r="J18" s="2">
        <f t="shared" si="2"/>
        <v>1.0610999999999999</v>
      </c>
      <c r="K18" s="4">
        <f>(H18/100)^(1/(A18-1927+1))-(I18/100)^(1/(A18-1927+1))</f>
        <v>-3.9540384938236195E-2</v>
      </c>
      <c r="L18" s="2">
        <f>($H$109/H17)^(1/(2024-A18+1))-($I$109/I17)^(1/(2024-A18+1))</f>
        <v>3.4900258307992926E-2</v>
      </c>
      <c r="M18" s="5">
        <f t="shared" si="6"/>
        <v>104.70117142163375</v>
      </c>
      <c r="N18" s="5">
        <f t="shared" si="7"/>
        <v>98.778746684723956</v>
      </c>
      <c r="O18" s="2">
        <f t="shared" si="3"/>
        <v>0.9134000000000001</v>
      </c>
      <c r="P18" s="4">
        <f t="shared" si="8"/>
        <v>8.3383057830991314E-3</v>
      </c>
      <c r="Q18" s="2">
        <f t="shared" si="9"/>
        <v>3.8562321891384421E-2</v>
      </c>
    </row>
    <row r="19" spans="1:17" x14ac:dyDescent="0.2">
      <c r="A19">
        <v>1934</v>
      </c>
      <c r="B19" s="4">
        <f>'French Raw data Value Weight'!J10/100</f>
        <v>-0.22469999999999998</v>
      </c>
      <c r="C19" s="4">
        <f>'French Raw data Value Weight'!F10/100</f>
        <v>0.11019999999999999</v>
      </c>
      <c r="D19">
        <f>'French Raw data Value Weight'!T10</f>
        <v>-12.89</v>
      </c>
      <c r="E19">
        <f>'French Raw data Value Weight'!K10</f>
        <v>13.03</v>
      </c>
      <c r="F19" s="4">
        <f t="shared" si="1"/>
        <v>-0.12890000000000001</v>
      </c>
      <c r="G19" s="4">
        <f t="shared" si="0"/>
        <v>0.1303</v>
      </c>
      <c r="H19" s="5">
        <f t="shared" si="4"/>
        <v>62.166239205795264</v>
      </c>
      <c r="I19" s="5">
        <f t="shared" si="5"/>
        <v>107.21951368009857</v>
      </c>
      <c r="J19" s="2">
        <f t="shared" si="2"/>
        <v>-0.25919999999999999</v>
      </c>
      <c r="K19" s="4">
        <f>(H19/100)^(1/(A19-1927+1))-(I19/100)^(1/(A19-1927+1))</f>
        <v>-6.6440444836242007E-2</v>
      </c>
      <c r="L19" s="2">
        <f>($H$109/H18)^(1/(2024-A19+1))-($I$109/I18)^(1/(2024-A19+1))</f>
        <v>2.8362776541222434E-2</v>
      </c>
      <c r="M19" s="5">
        <f t="shared" si="6"/>
        <v>81.174818203192643</v>
      </c>
      <c r="N19" s="5">
        <f t="shared" si="7"/>
        <v>109.66416456938055</v>
      </c>
      <c r="O19" s="2">
        <f t="shared" si="3"/>
        <v>-0.33489999999999998</v>
      </c>
      <c r="P19" s="4">
        <f t="shared" si="8"/>
        <v>-3.7332035743443237E-2</v>
      </c>
      <c r="Q19" s="2">
        <f t="shared" si="9"/>
        <v>3.256796146239771E-2</v>
      </c>
    </row>
    <row r="20" spans="1:17" x14ac:dyDescent="0.2">
      <c r="A20">
        <v>1935</v>
      </c>
      <c r="B20" s="4">
        <f>'French Raw data Value Weight'!J11/100</f>
        <v>0.46439999999999998</v>
      </c>
      <c r="C20" s="4">
        <f>'French Raw data Value Weight'!F11/100</f>
        <v>0.44280000000000003</v>
      </c>
      <c r="D20">
        <f>'French Raw data Value Weight'!T11</f>
        <v>34.520000000000003</v>
      </c>
      <c r="E20">
        <f>'French Raw data Value Weight'!K11</f>
        <v>36.24</v>
      </c>
      <c r="F20" s="4">
        <f t="shared" si="1"/>
        <v>0.34520000000000001</v>
      </c>
      <c r="G20" s="4">
        <f t="shared" si="0"/>
        <v>0.3624</v>
      </c>
      <c r="H20" s="5">
        <f t="shared" si="4"/>
        <v>83.626024979635787</v>
      </c>
      <c r="I20" s="5">
        <f t="shared" si="5"/>
        <v>146.07586543776631</v>
      </c>
      <c r="J20" s="2">
        <f t="shared" si="2"/>
        <v>-1.7199999999999993E-2</v>
      </c>
      <c r="K20" s="4">
        <f>(H20/100)^(1/(A20-1927+1))-(I20/100)^(1/(A20-1927+1))</f>
        <v>-6.2677558195602834E-2</v>
      </c>
      <c r="L20" s="2">
        <f>($H$109/H19)^(1/(2024-A20+1))-($I$109/I19)^(1/(2024-A20+1))</f>
        <v>3.1953671204009604E-2</v>
      </c>
      <c r="M20" s="5">
        <f t="shared" si="6"/>
        <v>118.87240377675531</v>
      </c>
      <c r="N20" s="5">
        <f t="shared" si="7"/>
        <v>158.22345664070227</v>
      </c>
      <c r="O20" s="2">
        <f t="shared" si="3"/>
        <v>2.1599999999999953E-2</v>
      </c>
      <c r="P20" s="4">
        <f t="shared" si="8"/>
        <v>-3.2909344281445874E-2</v>
      </c>
      <c r="Q20" s="2">
        <f t="shared" si="9"/>
        <v>3.7497287046807992E-2</v>
      </c>
    </row>
    <row r="21" spans="1:17" x14ac:dyDescent="0.2">
      <c r="A21">
        <v>1936</v>
      </c>
      <c r="B21" s="4">
        <f>'French Raw data Value Weight'!J12/100</f>
        <v>0.42049999999999998</v>
      </c>
      <c r="C21" s="4">
        <f>'French Raw data Value Weight'!F12/100</f>
        <v>0.27539999999999998</v>
      </c>
      <c r="D21">
        <f>'French Raw data Value Weight'!T12</f>
        <v>50.01</v>
      </c>
      <c r="E21">
        <f>'French Raw data Value Weight'!K12</f>
        <v>24.06</v>
      </c>
      <c r="F21" s="4">
        <f t="shared" si="1"/>
        <v>0.50009999999999999</v>
      </c>
      <c r="G21" s="4">
        <f t="shared" si="0"/>
        <v>0.24059999999999998</v>
      </c>
      <c r="H21" s="5">
        <f t="shared" si="4"/>
        <v>125.44740007195165</v>
      </c>
      <c r="I21" s="5">
        <f t="shared" si="5"/>
        <v>181.22171866209288</v>
      </c>
      <c r="J21" s="2">
        <f t="shared" si="2"/>
        <v>0.25950000000000001</v>
      </c>
      <c r="K21" s="4">
        <f>(H21/100)^(1/(A21-1927+1))-(I21/100)^(1/(A21-1927+1))</f>
        <v>-3.832752485577795E-2</v>
      </c>
      <c r="L21" s="2">
        <f>($H$109/H20)^(1/(2024-A21+1))-($I$109/I20)^(1/(2024-A21+1))</f>
        <v>3.2402903366005154E-2</v>
      </c>
      <c r="M21" s="5">
        <f t="shared" si="6"/>
        <v>168.85824956488094</v>
      </c>
      <c r="N21" s="5">
        <f t="shared" si="7"/>
        <v>201.79819659955166</v>
      </c>
      <c r="O21" s="2">
        <f t="shared" si="3"/>
        <v>0.14510000000000001</v>
      </c>
      <c r="P21" s="4">
        <f t="shared" si="8"/>
        <v>-1.8947691549524359E-2</v>
      </c>
      <c r="Q21" s="2">
        <f t="shared" si="9"/>
        <v>3.762274575204283E-2</v>
      </c>
    </row>
    <row r="22" spans="1:17" x14ac:dyDescent="0.2">
      <c r="A22">
        <v>1937</v>
      </c>
      <c r="B22" s="4">
        <f>'French Raw data Value Weight'!J13/100</f>
        <v>-0.41439999999999999</v>
      </c>
      <c r="C22" s="4">
        <f>'French Raw data Value Weight'!F13/100</f>
        <v>-0.33899999999999997</v>
      </c>
      <c r="D22">
        <f>'French Raw data Value Weight'!T13</f>
        <v>-57.24</v>
      </c>
      <c r="E22">
        <f>'French Raw data Value Weight'!K13</f>
        <v>-32.520000000000003</v>
      </c>
      <c r="F22" s="4">
        <f t="shared" si="1"/>
        <v>-0.57240000000000002</v>
      </c>
      <c r="G22" s="4">
        <f t="shared" si="0"/>
        <v>-0.32520000000000004</v>
      </c>
      <c r="H22" s="5">
        <f t="shared" si="4"/>
        <v>53.641308270766523</v>
      </c>
      <c r="I22" s="5">
        <f t="shared" si="5"/>
        <v>122.28841575318027</v>
      </c>
      <c r="J22" s="2">
        <f t="shared" si="2"/>
        <v>-0.24719999999999998</v>
      </c>
      <c r="K22" s="4">
        <f>(H22/100)^(1/(A22-1927+1))-(I22/100)^(1/(A22-1927+1))</f>
        <v>-7.350989285896814E-2</v>
      </c>
      <c r="L22" s="2">
        <f>($H$109/H21)^(1/(2024-A22+1))-($I$109/I21)^(1/(2024-A22+1))</f>
        <v>3.0292490015622286E-2</v>
      </c>
      <c r="M22" s="5">
        <f t="shared" si="6"/>
        <v>98.883390945194279</v>
      </c>
      <c r="N22" s="5">
        <f t="shared" si="7"/>
        <v>133.38860795230366</v>
      </c>
      <c r="O22" s="2">
        <f t="shared" si="3"/>
        <v>-7.5400000000000023E-2</v>
      </c>
      <c r="P22" s="4">
        <f t="shared" si="8"/>
        <v>-2.7556870861671579E-2</v>
      </c>
      <c r="Q22" s="2">
        <f t="shared" si="9"/>
        <v>3.6598952765052539E-2</v>
      </c>
    </row>
    <row r="23" spans="1:17" x14ac:dyDescent="0.2">
      <c r="A23">
        <v>1938</v>
      </c>
      <c r="B23" s="4">
        <f>'French Raw data Value Weight'!J14/100</f>
        <v>0.2767</v>
      </c>
      <c r="C23" s="4">
        <f>'French Raw data Value Weight'!F14/100</f>
        <v>0.35850000000000004</v>
      </c>
      <c r="D23">
        <f>'French Raw data Value Weight'!T14</f>
        <v>23.85</v>
      </c>
      <c r="E23">
        <f>'French Raw data Value Weight'!K14</f>
        <v>30.5</v>
      </c>
      <c r="F23" s="4">
        <f t="shared" si="1"/>
        <v>0.23850000000000002</v>
      </c>
      <c r="G23" s="4">
        <f t="shared" si="0"/>
        <v>0.30499999999999999</v>
      </c>
      <c r="H23" s="5">
        <f t="shared" si="4"/>
        <v>66.43476029334434</v>
      </c>
      <c r="I23" s="5">
        <f t="shared" si="5"/>
        <v>159.58638255790024</v>
      </c>
      <c r="J23" s="2">
        <f t="shared" si="2"/>
        <v>-6.6499999999999976E-2</v>
      </c>
      <c r="K23" s="4">
        <f>(H23/100)^(1/(A23-1927+1))-(I23/100)^(1/(A23-1927+1))</f>
        <v>-7.3224804969230117E-2</v>
      </c>
      <c r="L23" s="2">
        <f>($H$109/H22)^(1/(2024-A23+1))-($I$109/I22)^(1/(2024-A23+1))</f>
        <v>3.6788706310455721E-2</v>
      </c>
      <c r="M23" s="5">
        <f t="shared" si="6"/>
        <v>126.24442521972954</v>
      </c>
      <c r="N23" s="5">
        <f t="shared" si="7"/>
        <v>181.20842390320453</v>
      </c>
      <c r="O23" s="2">
        <f t="shared" si="3"/>
        <v>-8.1800000000000039E-2</v>
      </c>
      <c r="P23" s="4">
        <f t="shared" si="8"/>
        <v>-3.1176800051935682E-2</v>
      </c>
      <c r="Q23" s="2">
        <f t="shared" si="9"/>
        <v>3.8843490100973765E-2</v>
      </c>
    </row>
    <row r="24" spans="1:17" x14ac:dyDescent="0.2">
      <c r="A24">
        <v>1939</v>
      </c>
      <c r="B24" s="4">
        <f>'French Raw data Value Weight'!J15/100</f>
        <v>-0.13849999999999998</v>
      </c>
      <c r="C24" s="4">
        <f>'French Raw data Value Weight'!F15/100</f>
        <v>5.1200000000000002E-2</v>
      </c>
      <c r="D24">
        <f>'French Raw data Value Weight'!T15</f>
        <v>-20.98</v>
      </c>
      <c r="E24">
        <f>'French Raw data Value Weight'!K15</f>
        <v>6.62</v>
      </c>
      <c r="F24" s="4">
        <f t="shared" si="1"/>
        <v>-0.20980000000000001</v>
      </c>
      <c r="G24" s="4">
        <f t="shared" si="0"/>
        <v>6.6199999999999995E-2</v>
      </c>
      <c r="H24" s="5">
        <f t="shared" si="4"/>
        <v>52.496747583800698</v>
      </c>
      <c r="I24" s="5">
        <f t="shared" si="5"/>
        <v>170.15100108323324</v>
      </c>
      <c r="J24" s="2">
        <f t="shared" si="2"/>
        <v>-0.27600000000000002</v>
      </c>
      <c r="K24" s="4">
        <f>(H24/100)^(1/(A24-1927+1))-(I24/100)^(1/(A24-1927+1))</f>
        <v>-9.0095304256673892E-2</v>
      </c>
      <c r="L24" s="2">
        <f>($H$109/H23)^(1/(2024-A24+1))-($I$109/I23)^(1/(2024-A24+1))</f>
        <v>3.7845040216964998E-2</v>
      </c>
      <c r="M24" s="5">
        <f t="shared" si="6"/>
        <v>108.759572326797</v>
      </c>
      <c r="N24" s="5">
        <f t="shared" si="7"/>
        <v>190.48629520704858</v>
      </c>
      <c r="O24" s="2">
        <f t="shared" si="3"/>
        <v>-0.18969999999999998</v>
      </c>
      <c r="P24" s="4">
        <f t="shared" si="8"/>
        <v>-4.4339054226772312E-2</v>
      </c>
      <c r="Q24" s="2">
        <f t="shared" si="9"/>
        <v>4.0039059677656308E-2</v>
      </c>
    </row>
    <row r="25" spans="1:17" x14ac:dyDescent="0.2">
      <c r="A25">
        <v>1940</v>
      </c>
      <c r="B25" s="4">
        <f>'French Raw data Value Weight'!J16/100</f>
        <v>-9.3599999999999989E-2</v>
      </c>
      <c r="C25" s="4">
        <f>'French Raw data Value Weight'!F16/100</f>
        <v>-9.8299999999999998E-2</v>
      </c>
      <c r="D25">
        <f>'French Raw data Value Weight'!T16</f>
        <v>-26.26</v>
      </c>
      <c r="E25">
        <f>'French Raw data Value Weight'!K16</f>
        <v>-9.2799999999999994</v>
      </c>
      <c r="F25" s="4">
        <f t="shared" si="1"/>
        <v>-0.2626</v>
      </c>
      <c r="G25" s="4">
        <f t="shared" si="0"/>
        <v>-9.2799999999999994E-2</v>
      </c>
      <c r="H25" s="5">
        <f t="shared" si="4"/>
        <v>38.711101668294639</v>
      </c>
      <c r="I25" s="5">
        <f t="shared" si="5"/>
        <v>154.36098818270921</v>
      </c>
      <c r="J25" s="2">
        <f t="shared" si="2"/>
        <v>-0.16980000000000001</v>
      </c>
      <c r="K25" s="4">
        <f>(H25/100)^(1/(A25-1927+1))-(I25/100)^(1/(A25-1927+1))</f>
        <v>-9.7036849006623016E-2</v>
      </c>
      <c r="L25" s="2">
        <f>($H$109/H24)^(1/(2024-A25+1))-($I$109/I24)^(1/(2024-A25+1))</f>
        <v>4.2343073859848701E-2</v>
      </c>
      <c r="M25" s="5">
        <f t="shared" si="6"/>
        <v>98.579676357008793</v>
      </c>
      <c r="N25" s="5">
        <f t="shared" si="7"/>
        <v>171.76149238819571</v>
      </c>
      <c r="O25" s="2">
        <f t="shared" si="3"/>
        <v>4.7000000000000097E-3</v>
      </c>
      <c r="P25" s="4">
        <f t="shared" si="8"/>
        <v>-4.0415769257567624E-2</v>
      </c>
      <c r="Q25" s="2">
        <f t="shared" si="9"/>
        <v>4.3235707433907145E-2</v>
      </c>
    </row>
    <row r="26" spans="1:17" x14ac:dyDescent="0.2">
      <c r="A26">
        <v>1941</v>
      </c>
      <c r="B26" s="4">
        <f>'French Raw data Value Weight'!J17/100</f>
        <v>-4.1999999999999997E-3</v>
      </c>
      <c r="C26" s="4">
        <f>'French Raw data Value Weight'!F17/100</f>
        <v>-0.1226</v>
      </c>
      <c r="D26">
        <f>'French Raw data Value Weight'!T17</f>
        <v>0.82</v>
      </c>
      <c r="E26">
        <f>'French Raw data Value Weight'!K17</f>
        <v>-12.48</v>
      </c>
      <c r="F26" s="4">
        <f t="shared" si="1"/>
        <v>8.199999999999999E-3</v>
      </c>
      <c r="G26" s="4">
        <f t="shared" si="0"/>
        <v>-0.12480000000000001</v>
      </c>
      <c r="H26" s="5">
        <f t="shared" si="4"/>
        <v>39.028532701974655</v>
      </c>
      <c r="I26" s="5">
        <f t="shared" si="5"/>
        <v>135.0967368575071</v>
      </c>
      <c r="J26" s="2">
        <f t="shared" si="2"/>
        <v>0.13300000000000001</v>
      </c>
      <c r="K26" s="4">
        <f>(H26/100)^(1/(A26-1927+1))-(I26/100)^(1/(A26-1927+1))</f>
        <v>-8.1055593197334574E-2</v>
      </c>
      <c r="L26" s="2">
        <f>($H$109/H25)^(1/(2024-A26+1))-($I$109/I25)^(1/(2024-A26+1))</f>
        <v>4.579403672023985E-2</v>
      </c>
      <c r="M26" s="5">
        <f t="shared" si="6"/>
        <v>98.165641716309352</v>
      </c>
      <c r="N26" s="5">
        <f t="shared" si="7"/>
        <v>150.70353342140291</v>
      </c>
      <c r="O26" s="2">
        <f t="shared" si="3"/>
        <v>0.11840000000000001</v>
      </c>
      <c r="P26" s="4">
        <f t="shared" si="8"/>
        <v>-2.8953706378629596E-2</v>
      </c>
      <c r="Q26" s="2">
        <f t="shared" si="9"/>
        <v>4.3796463148281228E-2</v>
      </c>
    </row>
    <row r="27" spans="1:17" x14ac:dyDescent="0.2">
      <c r="A27">
        <v>1942</v>
      </c>
      <c r="B27" s="4">
        <f>'French Raw data Value Weight'!J18/100</f>
        <v>0.39390000000000003</v>
      </c>
      <c r="C27" s="4">
        <f>'French Raw data Value Weight'!F18/100</f>
        <v>0.16489999999999999</v>
      </c>
      <c r="D27">
        <f>'French Raw data Value Weight'!T18</f>
        <v>51.59</v>
      </c>
      <c r="E27">
        <f>'French Raw data Value Weight'!K18</f>
        <v>14.35</v>
      </c>
      <c r="F27" s="4">
        <f t="shared" si="1"/>
        <v>0.51590000000000003</v>
      </c>
      <c r="G27" s="4">
        <f t="shared" si="0"/>
        <v>0.14349999999999999</v>
      </c>
      <c r="H27" s="5">
        <f t="shared" si="4"/>
        <v>59.163352722923378</v>
      </c>
      <c r="I27" s="5">
        <f t="shared" si="5"/>
        <v>154.48311859655936</v>
      </c>
      <c r="J27" s="2">
        <f t="shared" si="2"/>
        <v>0.37240000000000006</v>
      </c>
      <c r="K27" s="4">
        <f>(H27/100)^(1/(A27-1927+1))-(I27/100)^(1/(A27-1927+1))</f>
        <v>-5.9826989040937306E-2</v>
      </c>
      <c r="L27" s="2">
        <f>($H$109/H26)^(1/(2024-A27+1))-($I$109/I26)^(1/(2024-A27+1))</f>
        <v>4.4520436465697255E-2</v>
      </c>
      <c r="M27" s="5">
        <f t="shared" si="6"/>
        <v>136.83308798836359</v>
      </c>
      <c r="N27" s="5">
        <f t="shared" si="7"/>
        <v>175.55454608259225</v>
      </c>
      <c r="O27" s="2">
        <f t="shared" si="3"/>
        <v>0.22900000000000004</v>
      </c>
      <c r="P27" s="4">
        <f t="shared" si="8"/>
        <v>-1.6006828666281336E-2</v>
      </c>
      <c r="Q27" s="2">
        <f t="shared" si="9"/>
        <v>4.269540830261076E-2</v>
      </c>
    </row>
    <row r="28" spans="1:17" x14ac:dyDescent="0.2">
      <c r="A28">
        <v>1943</v>
      </c>
      <c r="B28" s="4">
        <f>'French Raw data Value Weight'!J19/100</f>
        <v>0.63009999999999999</v>
      </c>
      <c r="C28" s="4">
        <f>'French Raw data Value Weight'!F19/100</f>
        <v>0.1789</v>
      </c>
      <c r="D28">
        <f>'French Raw data Value Weight'!T19</f>
        <v>61.55</v>
      </c>
      <c r="E28">
        <f>'French Raw data Value Weight'!K19</f>
        <v>14.37</v>
      </c>
      <c r="F28" s="4">
        <f t="shared" si="1"/>
        <v>0.61549999999999994</v>
      </c>
      <c r="G28" s="4">
        <f t="shared" si="0"/>
        <v>0.14369999999999999</v>
      </c>
      <c r="H28" s="5">
        <f t="shared" si="4"/>
        <v>95.578396323882714</v>
      </c>
      <c r="I28" s="5">
        <f t="shared" si="5"/>
        <v>176.68234273888493</v>
      </c>
      <c r="J28" s="2">
        <f t="shared" si="2"/>
        <v>0.47179999999999994</v>
      </c>
      <c r="K28" s="4">
        <f>(H28/100)^(1/(A28-1927+1))-(I28/100)^(1/(A28-1927+1))</f>
        <v>-3.670484055335288E-2</v>
      </c>
      <c r="L28" s="2">
        <f>($H$109/H27)^(1/(2024-A28+1))-($I$109/I27)^(1/(2024-A28+1))</f>
        <v>4.1098518305272114E-2</v>
      </c>
      <c r="M28" s="5">
        <f t="shared" si="6"/>
        <v>223.05161672983149</v>
      </c>
      <c r="N28" s="5">
        <f t="shared" si="7"/>
        <v>206.96125437676801</v>
      </c>
      <c r="O28" s="2">
        <f t="shared" si="3"/>
        <v>0.45119999999999999</v>
      </c>
      <c r="P28" s="4">
        <f t="shared" si="8"/>
        <v>4.6068776549932355E-3</v>
      </c>
      <c r="Q28" s="2">
        <f t="shared" si="9"/>
        <v>4.0674078634544308E-2</v>
      </c>
    </row>
    <row r="29" spans="1:17" x14ac:dyDescent="0.2">
      <c r="A29">
        <v>1944</v>
      </c>
      <c r="B29" s="4">
        <f>'French Raw data Value Weight'!J20/100</f>
        <v>0.56520000000000004</v>
      </c>
      <c r="C29" s="4">
        <f>'French Raw data Value Weight'!F20/100</f>
        <v>0.16889999999999999</v>
      </c>
      <c r="D29">
        <f>'French Raw data Value Weight'!T20</f>
        <v>69.17</v>
      </c>
      <c r="E29">
        <f>'French Raw data Value Weight'!K20</f>
        <v>15.92</v>
      </c>
      <c r="F29" s="4">
        <f t="shared" si="1"/>
        <v>0.69169999999999998</v>
      </c>
      <c r="G29" s="4">
        <f t="shared" si="0"/>
        <v>0.15920000000000001</v>
      </c>
      <c r="H29" s="5">
        <f t="shared" si="4"/>
        <v>161.6899730611124</v>
      </c>
      <c r="I29" s="5">
        <f t="shared" si="5"/>
        <v>204.8101717029154</v>
      </c>
      <c r="J29" s="2">
        <f t="shared" si="2"/>
        <v>0.53249999999999997</v>
      </c>
      <c r="K29" s="4">
        <f>(H29/100)^(1/(A29-1927+1))-(I29/100)^(1/(A29-1927+1))</f>
        <v>-1.3577776143713249E-2</v>
      </c>
      <c r="L29" s="2">
        <f>($H$109/H28)^(1/(2024-A29+1))-($I$109/I28)^(1/(2024-A29+1))</f>
        <v>3.6707941300654801E-2</v>
      </c>
      <c r="M29" s="5">
        <f t="shared" si="6"/>
        <v>349.12039050553221</v>
      </c>
      <c r="N29" s="5">
        <f t="shared" si="7"/>
        <v>241.91701024100414</v>
      </c>
      <c r="O29" s="2">
        <f t="shared" si="3"/>
        <v>0.39630000000000004</v>
      </c>
      <c r="P29" s="4">
        <f t="shared" si="8"/>
        <v>2.1623726125238552E-2</v>
      </c>
      <c r="Q29" s="2">
        <f t="shared" si="9"/>
        <v>3.6550067968954325E-2</v>
      </c>
    </row>
    <row r="30" spans="1:17" x14ac:dyDescent="0.2">
      <c r="A30">
        <v>1945</v>
      </c>
      <c r="B30" s="4">
        <f>'French Raw data Value Weight'!J21/100</f>
        <v>0.55069999999999997</v>
      </c>
      <c r="C30" s="4">
        <f>'French Raw data Value Weight'!F21/100</f>
        <v>0.33509999999999995</v>
      </c>
      <c r="D30">
        <f>'French Raw data Value Weight'!T21</f>
        <v>66.400000000000006</v>
      </c>
      <c r="E30">
        <f>'French Raw data Value Weight'!K21</f>
        <v>30.68</v>
      </c>
      <c r="F30" s="4">
        <f t="shared" si="1"/>
        <v>0.66400000000000003</v>
      </c>
      <c r="G30" s="4">
        <f t="shared" si="0"/>
        <v>0.30680000000000002</v>
      </c>
      <c r="H30" s="5">
        <f t="shared" si="4"/>
        <v>269.05211517369105</v>
      </c>
      <c r="I30" s="5">
        <f t="shared" si="5"/>
        <v>267.64593238136985</v>
      </c>
      <c r="J30" s="2">
        <f t="shared" si="2"/>
        <v>0.35720000000000002</v>
      </c>
      <c r="K30" s="4">
        <f>(H30/100)^(1/(A30-1927+1))-(I30/100)^(1/(A30-1927+1))</f>
        <v>2.9050407854347426E-4</v>
      </c>
      <c r="L30" s="2">
        <f>($H$109/H29)^(1/(2024-A30+1))-($I$109/I29)^(1/(2024-A30+1))</f>
        <v>3.1758290406744383E-2</v>
      </c>
      <c r="M30" s="5">
        <f t="shared" si="6"/>
        <v>541.38098955692874</v>
      </c>
      <c r="N30" s="5">
        <f t="shared" si="7"/>
        <v>322.98340037276461</v>
      </c>
      <c r="O30" s="2">
        <f t="shared" si="3"/>
        <v>0.21560000000000001</v>
      </c>
      <c r="P30" s="4">
        <f t="shared" si="8"/>
        <v>2.9312378920842486E-2</v>
      </c>
      <c r="Q30" s="2">
        <f t="shared" si="9"/>
        <v>3.2806826439365944E-2</v>
      </c>
    </row>
    <row r="31" spans="1:17" x14ac:dyDescent="0.2">
      <c r="A31">
        <v>1946</v>
      </c>
      <c r="B31" s="4">
        <f>'French Raw data Value Weight'!J22/100</f>
        <v>-0.10730000000000001</v>
      </c>
      <c r="C31" s="4">
        <f>'French Raw data Value Weight'!F22/100</f>
        <v>-9.5700000000000007E-2</v>
      </c>
      <c r="D31">
        <f>'French Raw data Value Weight'!T22</f>
        <v>-18.39</v>
      </c>
      <c r="E31">
        <f>'French Raw data Value Weight'!K22</f>
        <v>-8.8699999999999992</v>
      </c>
      <c r="F31" s="4">
        <f t="shared" si="1"/>
        <v>-0.18390000000000001</v>
      </c>
      <c r="G31" s="4">
        <f t="shared" si="0"/>
        <v>-8.8699999999999987E-2</v>
      </c>
      <c r="H31" s="5">
        <f t="shared" si="4"/>
        <v>219.57343119324929</v>
      </c>
      <c r="I31" s="5">
        <f t="shared" si="5"/>
        <v>243.90573817914233</v>
      </c>
      <c r="J31" s="2">
        <f t="shared" si="2"/>
        <v>-9.5200000000000021E-2</v>
      </c>
      <c r="K31" s="4">
        <f>(H31/100)^(1/(A31-1927+1))-(I31/100)^(1/(A31-1927+1))</f>
        <v>-5.4799057098098292E-3</v>
      </c>
      <c r="L31" s="2">
        <f>($H$109/H30)^(1/(2024-A31+1))-($I$109/I30)^(1/(2024-A31+1))</f>
        <v>2.8625784984023683E-2</v>
      </c>
      <c r="M31" s="5">
        <f t="shared" si="6"/>
        <v>483.29080937747034</v>
      </c>
      <c r="N31" s="5">
        <f t="shared" si="7"/>
        <v>292.07388895709101</v>
      </c>
      <c r="O31" s="2">
        <f t="shared" si="3"/>
        <v>-1.1599999999999999E-2</v>
      </c>
      <c r="P31" s="4">
        <f t="shared" si="8"/>
        <v>2.6904186323610579E-2</v>
      </c>
      <c r="Q31" s="2">
        <f t="shared" si="9"/>
        <v>3.098865655918992E-2</v>
      </c>
    </row>
    <row r="32" spans="1:17" x14ac:dyDescent="0.2">
      <c r="A32">
        <v>1947</v>
      </c>
      <c r="B32" s="4">
        <f>'French Raw data Value Weight'!J23/100</f>
        <v>7.3599999999999999E-2</v>
      </c>
      <c r="C32" s="4">
        <f>'French Raw data Value Weight'!F23/100</f>
        <v>3.0699999999999998E-2</v>
      </c>
      <c r="D32">
        <f>'French Raw data Value Weight'!T23</f>
        <v>2.04</v>
      </c>
      <c r="E32">
        <f>'French Raw data Value Weight'!K23</f>
        <v>-0.63</v>
      </c>
      <c r="F32" s="4">
        <f t="shared" si="1"/>
        <v>2.0400000000000001E-2</v>
      </c>
      <c r="G32" s="4">
        <f t="shared" si="0"/>
        <v>-6.3E-3</v>
      </c>
      <c r="H32" s="5">
        <f t="shared" si="4"/>
        <v>224.05272918959156</v>
      </c>
      <c r="I32" s="5">
        <f t="shared" si="5"/>
        <v>242.36913202861373</v>
      </c>
      <c r="J32" s="2">
        <f t="shared" si="2"/>
        <v>2.6700000000000002E-2</v>
      </c>
      <c r="K32" s="4">
        <f>(H32/100)^(1/(A32-1927+1))-(I32/100)^(1/(A32-1927+1))</f>
        <v>-3.8957540739767982E-3</v>
      </c>
      <c r="L32" s="2">
        <f>($H$109/H31)^(1/(2024-A32+1))-($I$109/I31)^(1/(2024-A32+1))</f>
        <v>3.0678573941620879E-2</v>
      </c>
      <c r="M32" s="5">
        <f t="shared" si="6"/>
        <v>518.86101294765206</v>
      </c>
      <c r="N32" s="5">
        <f t="shared" si="7"/>
        <v>301.04055734807372</v>
      </c>
      <c r="O32" s="2">
        <f t="shared" si="3"/>
        <v>4.2900000000000001E-2</v>
      </c>
      <c r="P32" s="4">
        <f t="shared" si="8"/>
        <v>2.7677362520510229E-2</v>
      </c>
      <c r="Q32" s="2">
        <f t="shared" si="9"/>
        <v>3.16631384701902E-2</v>
      </c>
    </row>
    <row r="33" spans="1:17" x14ac:dyDescent="0.2">
      <c r="A33">
        <v>1948</v>
      </c>
      <c r="B33" s="4">
        <f>'French Raw data Value Weight'!J24/100</f>
        <v>4.2099999999999999E-2</v>
      </c>
      <c r="C33" s="4">
        <f>'French Raw data Value Weight'!F24/100</f>
        <v>2.4199999999999999E-2</v>
      </c>
      <c r="D33">
        <f>'French Raw data Value Weight'!T24</f>
        <v>2.46</v>
      </c>
      <c r="E33">
        <f>'French Raw data Value Weight'!K24</f>
        <v>2.83</v>
      </c>
      <c r="F33" s="4">
        <f t="shared" si="1"/>
        <v>2.46E-2</v>
      </c>
      <c r="G33" s="4">
        <f t="shared" si="0"/>
        <v>2.8300000000000002E-2</v>
      </c>
      <c r="H33" s="5">
        <f t="shared" si="4"/>
        <v>229.5644263276555</v>
      </c>
      <c r="I33" s="5">
        <f t="shared" si="5"/>
        <v>249.22817846502349</v>
      </c>
      <c r="J33" s="2">
        <f t="shared" si="2"/>
        <v>-3.7000000000000019E-3</v>
      </c>
      <c r="K33" s="4">
        <f>(H33/100)^(1/(A33-1927+1))-(I33/100)^(1/(A33-1927+1))</f>
        <v>-3.8867519648346782E-3</v>
      </c>
      <c r="L33" s="2">
        <f>($H$109/H32)^(1/(2024-A33+1))-($I$109/I32)^(1/(2024-A33+1))</f>
        <v>3.0733787224809683E-2</v>
      </c>
      <c r="M33" s="5">
        <f t="shared" si="6"/>
        <v>540.70506159274817</v>
      </c>
      <c r="N33" s="5">
        <f t="shared" si="7"/>
        <v>308.32573883589708</v>
      </c>
      <c r="O33" s="2">
        <f t="shared" si="3"/>
        <v>1.7899999999999999E-2</v>
      </c>
      <c r="P33" s="4">
        <f t="shared" si="8"/>
        <v>2.7219418443011234E-2</v>
      </c>
      <c r="Q33" s="2">
        <f t="shared" si="9"/>
        <v>3.1505503141722624E-2</v>
      </c>
    </row>
    <row r="34" spans="1:17" x14ac:dyDescent="0.2">
      <c r="A34">
        <v>1949</v>
      </c>
      <c r="B34" s="4">
        <f>'French Raw data Value Weight'!J25/100</f>
        <v>0.17980000000000002</v>
      </c>
      <c r="C34" s="4">
        <f>'French Raw data Value Weight'!F25/100</f>
        <v>0.26100000000000001</v>
      </c>
      <c r="D34">
        <f>'French Raw data Value Weight'!T25</f>
        <v>20.03</v>
      </c>
      <c r="E34">
        <f>'French Raw data Value Weight'!K25</f>
        <v>27.38</v>
      </c>
      <c r="F34" s="4">
        <f t="shared" si="1"/>
        <v>0.20030000000000001</v>
      </c>
      <c r="G34" s="4">
        <f t="shared" si="0"/>
        <v>0.27379999999999999</v>
      </c>
      <c r="H34" s="5">
        <f t="shared" si="4"/>
        <v>275.5461809210849</v>
      </c>
      <c r="I34" s="5">
        <f t="shared" si="5"/>
        <v>317.46685372874691</v>
      </c>
      <c r="J34" s="2">
        <f t="shared" si="2"/>
        <v>-7.3499999999999982E-2</v>
      </c>
      <c r="K34" s="4">
        <f>(H34/100)^(1/(A34-1927+1))-(I34/100)^(1/(A34-1927+1))</f>
        <v>-6.4545768038424267E-3</v>
      </c>
      <c r="L34" s="2">
        <f>($H$109/H33)^(1/(2024-A34+1))-($I$109/I33)^(1/(2024-A34+1))</f>
        <v>3.1229052794909729E-2</v>
      </c>
      <c r="M34" s="5">
        <f t="shared" si="6"/>
        <v>637.92383166712432</v>
      </c>
      <c r="N34" s="5">
        <f t="shared" si="7"/>
        <v>388.79875667206625</v>
      </c>
      <c r="O34" s="2">
        <f t="shared" si="3"/>
        <v>-8.1199999999999994E-2</v>
      </c>
      <c r="P34" s="4">
        <f t="shared" si="8"/>
        <v>2.308546186103122E-2</v>
      </c>
      <c r="Q34" s="2">
        <f t="shared" si="9"/>
        <v>3.1699650292389414E-2</v>
      </c>
    </row>
    <row r="35" spans="1:17" x14ac:dyDescent="0.2">
      <c r="A35">
        <v>1950</v>
      </c>
      <c r="B35" s="4">
        <f>'French Raw data Value Weight'!J26/100</f>
        <v>0.55859999999999999</v>
      </c>
      <c r="C35" s="4">
        <f>'French Raw data Value Weight'!F26/100</f>
        <v>0.25109999999999999</v>
      </c>
      <c r="D35">
        <f>'French Raw data Value Weight'!T26</f>
        <v>64.64</v>
      </c>
      <c r="E35">
        <f>'French Raw data Value Weight'!K26</f>
        <v>24.03</v>
      </c>
      <c r="F35" s="4">
        <f t="shared" si="1"/>
        <v>0.64639999999999997</v>
      </c>
      <c r="G35" s="4">
        <f t="shared" si="0"/>
        <v>0.24030000000000001</v>
      </c>
      <c r="H35" s="5">
        <f t="shared" si="4"/>
        <v>453.65923226847411</v>
      </c>
      <c r="I35" s="5">
        <f t="shared" si="5"/>
        <v>393.75413867976476</v>
      </c>
      <c r="J35" s="2">
        <f t="shared" si="2"/>
        <v>0.40609999999999996</v>
      </c>
      <c r="K35" s="4">
        <f>(H35/100)^(1/(A35-1927+1))-(I35/100)^(1/(A35-1927+1))</f>
        <v>6.2660697277869826E-3</v>
      </c>
      <c r="L35" s="2">
        <f>($H$109/H34)^(1/(2024-A35+1))-($I$109/I34)^(1/(2024-A35+1))</f>
        <v>3.2497202245081569E-2</v>
      </c>
      <c r="M35" s="5">
        <f t="shared" si="6"/>
        <v>994.26808403637995</v>
      </c>
      <c r="N35" s="5">
        <f t="shared" si="7"/>
        <v>486.42612447242215</v>
      </c>
      <c r="O35" s="2">
        <f t="shared" si="3"/>
        <v>0.3075</v>
      </c>
      <c r="P35" s="4">
        <f t="shared" si="8"/>
        <v>3.2296655466075963E-2</v>
      </c>
      <c r="Q35" s="2">
        <f t="shared" si="9"/>
        <v>3.3091811275023586E-2</v>
      </c>
    </row>
    <row r="36" spans="1:17" x14ac:dyDescent="0.2">
      <c r="A36">
        <v>1951</v>
      </c>
      <c r="B36" s="4">
        <f>'French Raw data Value Weight'!J27/100</f>
        <v>0.12890000000000001</v>
      </c>
      <c r="C36" s="4">
        <f>'French Raw data Value Weight'!F27/100</f>
        <v>0.20610000000000001</v>
      </c>
      <c r="D36">
        <f>'French Raw data Value Weight'!T27</f>
        <v>7.48</v>
      </c>
      <c r="E36">
        <f>'French Raw data Value Weight'!K27</f>
        <v>21.15</v>
      </c>
      <c r="F36" s="4">
        <f t="shared" si="1"/>
        <v>7.4800000000000005E-2</v>
      </c>
      <c r="G36" s="4">
        <f t="shared" si="0"/>
        <v>0.21149999999999999</v>
      </c>
      <c r="H36" s="5">
        <f t="shared" si="4"/>
        <v>487.59294284215599</v>
      </c>
      <c r="I36" s="5">
        <f t="shared" si="5"/>
        <v>477.03313901053502</v>
      </c>
      <c r="J36" s="2">
        <f t="shared" si="2"/>
        <v>-0.13669999999999999</v>
      </c>
      <c r="K36" s="4">
        <f>(H36/100)^(1/(A36-1927+1))-(I36/100)^(1/(A36-1927+1))</f>
        <v>9.3268785018874034E-4</v>
      </c>
      <c r="L36" s="2">
        <f>($H$109/H35)^(1/(2024-A36+1))-($I$109/I35)^(1/(2024-A36+1))</f>
        <v>2.8539178151284927E-2</v>
      </c>
      <c r="M36" s="5">
        <f t="shared" si="6"/>
        <v>1122.4292400686693</v>
      </c>
      <c r="N36" s="5">
        <f t="shared" si="7"/>
        <v>586.6785487261883</v>
      </c>
      <c r="O36" s="2">
        <f t="shared" si="3"/>
        <v>-7.7199999999999991E-2</v>
      </c>
      <c r="P36" s="4">
        <f t="shared" si="8"/>
        <v>2.8218666168800421E-2</v>
      </c>
      <c r="Q36" s="2">
        <f t="shared" si="9"/>
        <v>3.0099072871647259E-2</v>
      </c>
    </row>
    <row r="37" spans="1:17" x14ac:dyDescent="0.2">
      <c r="A37">
        <v>1952</v>
      </c>
      <c r="B37" s="4">
        <f>'French Raw data Value Weight'!J28/100</f>
        <v>0.20280000000000001</v>
      </c>
      <c r="C37" s="4">
        <f>'French Raw data Value Weight'!F28/100</f>
        <v>0.13980000000000001</v>
      </c>
      <c r="D37">
        <f>'French Raw data Value Weight'!T28</f>
        <v>32.119999999999997</v>
      </c>
      <c r="E37">
        <f>'French Raw data Value Weight'!K28</f>
        <v>14.51</v>
      </c>
      <c r="F37" s="4">
        <f t="shared" si="1"/>
        <v>0.32119999999999999</v>
      </c>
      <c r="G37" s="4">
        <f t="shared" si="0"/>
        <v>0.14510000000000001</v>
      </c>
      <c r="H37" s="5">
        <f t="shared" si="4"/>
        <v>644.20779608305645</v>
      </c>
      <c r="I37" s="5">
        <f t="shared" si="5"/>
        <v>546.25064748096361</v>
      </c>
      <c r="J37" s="2">
        <f t="shared" si="2"/>
        <v>0.17609999999999998</v>
      </c>
      <c r="K37" s="4">
        <f>(H37/100)^(1/(A37-1927+1))-(I37/100)^(1/(A37-1927+1))</f>
        <v>6.7936183873038569E-3</v>
      </c>
      <c r="L37" s="2">
        <f>($H$109/H36)^(1/(2024-A37+1))-($I$109/I36)^(1/(2024-A37+1))</f>
        <v>3.0761155792592199E-2</v>
      </c>
      <c r="M37" s="5">
        <f t="shared" si="6"/>
        <v>1350.0578899545956</v>
      </c>
      <c r="N37" s="5">
        <f t="shared" si="7"/>
        <v>668.69620983810933</v>
      </c>
      <c r="O37" s="2">
        <f t="shared" si="3"/>
        <v>6.3E-2</v>
      </c>
      <c r="P37" s="4">
        <f t="shared" si="8"/>
        <v>2.9467180630190493E-2</v>
      </c>
      <c r="Q37" s="2">
        <f t="shared" si="9"/>
        <v>3.1516193801905512E-2</v>
      </c>
    </row>
    <row r="38" spans="1:17" x14ac:dyDescent="0.2">
      <c r="A38">
        <v>1953</v>
      </c>
      <c r="B38" s="4">
        <f>'French Raw data Value Weight'!J29/100</f>
        <v>-0.10779999999999999</v>
      </c>
      <c r="C38" s="4">
        <f>'French Raw data Value Weight'!F29/100</f>
        <v>3.15E-2</v>
      </c>
      <c r="D38">
        <f>'French Raw data Value Weight'!T29</f>
        <v>-13.82</v>
      </c>
      <c r="E38">
        <f>'French Raw data Value Weight'!K29</f>
        <v>3.82</v>
      </c>
      <c r="F38" s="4">
        <f t="shared" si="1"/>
        <v>-0.13819999999999999</v>
      </c>
      <c r="G38" s="4">
        <f t="shared" si="0"/>
        <v>3.8199999999999998E-2</v>
      </c>
      <c r="H38" s="5">
        <f t="shared" si="4"/>
        <v>555.17827866437801</v>
      </c>
      <c r="I38" s="5">
        <f t="shared" si="5"/>
        <v>567.11742221473639</v>
      </c>
      <c r="J38" s="2">
        <f t="shared" si="2"/>
        <v>-0.1764</v>
      </c>
      <c r="K38" s="4">
        <f>(H38/100)^(1/(A38-1927+1))-(I38/100)^(1/(A38-1927+1))</f>
        <v>-8.4002303404107082E-4</v>
      </c>
      <c r="L38" s="2">
        <f>($H$109/H37)^(1/(2024-A38+1))-($I$109/I37)^(1/(2024-A38+1))</f>
        <v>2.89243211726673E-2</v>
      </c>
      <c r="M38" s="5">
        <f t="shared" si="6"/>
        <v>1204.5216494174902</v>
      </c>
      <c r="N38" s="5">
        <f t="shared" si="7"/>
        <v>689.76014044800979</v>
      </c>
      <c r="O38" s="2">
        <f t="shared" si="3"/>
        <v>-0.13929999999999998</v>
      </c>
      <c r="P38" s="4">
        <f t="shared" si="8"/>
        <v>2.2409418499613087E-2</v>
      </c>
      <c r="Q38" s="2">
        <f t="shared" si="9"/>
        <v>3.1095887806370737E-2</v>
      </c>
    </row>
    <row r="39" spans="1:17" x14ac:dyDescent="0.2">
      <c r="A39">
        <v>1954</v>
      </c>
      <c r="B39" s="4">
        <f>'French Raw data Value Weight'!J30/100</f>
        <v>0.67980000000000007</v>
      </c>
      <c r="C39" s="4">
        <f>'French Raw data Value Weight'!F30/100</f>
        <v>0.47850000000000004</v>
      </c>
      <c r="D39">
        <f>'French Raw data Value Weight'!T30</f>
        <v>69.48</v>
      </c>
      <c r="E39">
        <f>'French Raw data Value Weight'!K30</f>
        <v>51.85</v>
      </c>
      <c r="F39" s="4">
        <f t="shared" si="1"/>
        <v>0.69480000000000008</v>
      </c>
      <c r="G39" s="4">
        <f t="shared" si="0"/>
        <v>0.51849999999999996</v>
      </c>
      <c r="H39" s="5">
        <f t="shared" si="4"/>
        <v>940.9161466803879</v>
      </c>
      <c r="I39" s="5">
        <f t="shared" si="5"/>
        <v>861.16780563307714</v>
      </c>
      <c r="J39" s="2">
        <f t="shared" si="2"/>
        <v>0.17630000000000012</v>
      </c>
      <c r="K39" s="4">
        <f>(H39/100)^(1/(A39-1927+1))-(I39/100)^(1/(A39-1927+1))</f>
        <v>3.4212543345197854E-3</v>
      </c>
      <c r="L39" s="2">
        <f>($H$109/H38)^(1/(2024-A39+1))-($I$109/I38)^(1/(2024-A39+1))</f>
        <v>3.2343992964047663E-2</v>
      </c>
      <c r="M39" s="5">
        <f t="shared" si="6"/>
        <v>2023.3554666915002</v>
      </c>
      <c r="N39" s="5">
        <f t="shared" si="7"/>
        <v>1019.8103676523824</v>
      </c>
      <c r="O39" s="2">
        <f t="shared" si="3"/>
        <v>0.20130000000000003</v>
      </c>
      <c r="P39" s="4">
        <f t="shared" si="8"/>
        <v>2.6913146427667733E-2</v>
      </c>
      <c r="Q39" s="2">
        <f t="shared" si="9"/>
        <v>3.3908029958073627E-2</v>
      </c>
    </row>
    <row r="40" spans="1:17" x14ac:dyDescent="0.2">
      <c r="A40">
        <v>1955</v>
      </c>
      <c r="B40" s="4">
        <f>'French Raw data Value Weight'!J31/100</f>
        <v>0.2082</v>
      </c>
      <c r="C40" s="4">
        <f>'French Raw data Value Weight'!F31/100</f>
        <v>0.28699999999999998</v>
      </c>
      <c r="D40">
        <f>'French Raw data Value Weight'!T31</f>
        <v>18.57</v>
      </c>
      <c r="E40">
        <f>'French Raw data Value Weight'!K31</f>
        <v>32.18</v>
      </c>
      <c r="F40" s="4">
        <f t="shared" si="1"/>
        <v>0.1857</v>
      </c>
      <c r="G40" s="4">
        <f t="shared" si="0"/>
        <v>0.32179999999999997</v>
      </c>
      <c r="H40" s="5">
        <f t="shared" si="4"/>
        <v>1115.6442751189359</v>
      </c>
      <c r="I40" s="5">
        <f t="shared" si="5"/>
        <v>1138.2916054858015</v>
      </c>
      <c r="J40" s="2">
        <f t="shared" si="2"/>
        <v>-0.13609999999999997</v>
      </c>
      <c r="K40" s="4">
        <f>(H40/100)^(1/(A40-1927+1))-(I40/100)^(1/(A40-1927+1))</f>
        <v>-7.5334539390858879E-4</v>
      </c>
      <c r="L40" s="2">
        <f>($H$109/H39)^(1/(2024-A40+1))-($I$109/I39)^(1/(2024-A40+1))</f>
        <v>3.0887316185300717E-2</v>
      </c>
      <c r="M40" s="5">
        <f t="shared" si="6"/>
        <v>2444.6180748566703</v>
      </c>
      <c r="N40" s="5">
        <f t="shared" si="7"/>
        <v>1312.4959431686161</v>
      </c>
      <c r="O40" s="2">
        <f t="shared" si="3"/>
        <v>-7.8799999999999981E-2</v>
      </c>
      <c r="P40" s="4">
        <f t="shared" si="8"/>
        <v>2.3691022377101412E-2</v>
      </c>
      <c r="Q40" s="2">
        <f t="shared" si="9"/>
        <v>3.2182380557656876E-2</v>
      </c>
    </row>
    <row r="41" spans="1:17" x14ac:dyDescent="0.2">
      <c r="A41">
        <v>1956</v>
      </c>
      <c r="B41" s="4">
        <f>'French Raw data Value Weight'!J32/100</f>
        <v>1.44E-2</v>
      </c>
      <c r="C41" s="4">
        <f>'French Raw data Value Weight'!F32/100</f>
        <v>5.8200000000000002E-2</v>
      </c>
      <c r="D41">
        <f>'French Raw data Value Weight'!T32</f>
        <v>-0.74</v>
      </c>
      <c r="E41">
        <f>'French Raw data Value Weight'!K32</f>
        <v>4.4400000000000004</v>
      </c>
      <c r="F41" s="4">
        <f t="shared" si="1"/>
        <v>-7.4000000000000003E-3</v>
      </c>
      <c r="G41" s="4">
        <f t="shared" si="0"/>
        <v>4.4400000000000002E-2</v>
      </c>
      <c r="H41" s="5">
        <f t="shared" si="4"/>
        <v>1107.3885074830557</v>
      </c>
      <c r="I41" s="5">
        <f t="shared" si="5"/>
        <v>1188.831752769371</v>
      </c>
      <c r="J41" s="2">
        <f t="shared" si="2"/>
        <v>-5.1799999999999999E-2</v>
      </c>
      <c r="K41" s="4">
        <f>(H41/100)^(1/(A41-1927+1))-(I41/100)^(1/(A41-1927+1))</f>
        <v>-2.5659976625045378E-3</v>
      </c>
      <c r="L41" s="2">
        <f>($H$109/H40)^(1/(2024-A41+1))-($I$109/I40)^(1/(2024-A41+1))</f>
        <v>3.3037836183911207E-2</v>
      </c>
      <c r="M41" s="5">
        <f t="shared" si="6"/>
        <v>2479.8205751346063</v>
      </c>
      <c r="N41" s="5">
        <f t="shared" si="7"/>
        <v>1388.8832070610297</v>
      </c>
      <c r="O41" s="2">
        <f t="shared" si="3"/>
        <v>-4.3800000000000006E-2</v>
      </c>
      <c r="P41" s="4">
        <f t="shared" si="8"/>
        <v>2.1299198173108991E-2</v>
      </c>
      <c r="Q41" s="2">
        <f t="shared" si="9"/>
        <v>3.362453321589931E-2</v>
      </c>
    </row>
    <row r="42" spans="1:17" x14ac:dyDescent="0.2">
      <c r="A42">
        <v>1957</v>
      </c>
      <c r="B42" s="4">
        <f>'French Raw data Value Weight'!J33/100</f>
        <v>-0.21010000000000001</v>
      </c>
      <c r="C42" s="4">
        <f>'French Raw data Value Weight'!F33/100</f>
        <v>-8.9600000000000013E-2</v>
      </c>
      <c r="D42">
        <f>'French Raw data Value Weight'!T33</f>
        <v>-25.83</v>
      </c>
      <c r="E42">
        <f>'French Raw data Value Weight'!K33</f>
        <v>-10.53</v>
      </c>
      <c r="F42" s="4">
        <f t="shared" si="1"/>
        <v>-0.25829999999999997</v>
      </c>
      <c r="G42" s="4">
        <f t="shared" si="0"/>
        <v>-0.10529999999999999</v>
      </c>
      <c r="H42" s="5">
        <f t="shared" si="4"/>
        <v>821.35005600018246</v>
      </c>
      <c r="I42" s="5">
        <f t="shared" si="5"/>
        <v>1063.6477692027563</v>
      </c>
      <c r="J42" s="2">
        <f t="shared" si="2"/>
        <v>-0.15299999999999997</v>
      </c>
      <c r="K42" s="4">
        <f>(H42/100)^(1/(A42-1927+1))-(I42/100)^(1/(A42-1927+1))</f>
        <v>-8.962494822350342E-3</v>
      </c>
      <c r="L42" s="2">
        <f>($H$109/H41)^(1/(2024-A42+1))-($I$109/I41)^(1/(2024-A42+1))</f>
        <v>3.4402996949085995E-2</v>
      </c>
      <c r="M42" s="5">
        <f t="shared" si="6"/>
        <v>1958.8102722988256</v>
      </c>
      <c r="N42" s="5">
        <f t="shared" si="7"/>
        <v>1264.4392717083615</v>
      </c>
      <c r="O42" s="2">
        <f t="shared" si="3"/>
        <v>-0.1205</v>
      </c>
      <c r="P42" s="4">
        <f t="shared" si="8"/>
        <v>1.543256281007932E-2</v>
      </c>
      <c r="Q42" s="2">
        <f t="shared" si="9"/>
        <v>3.4855347469783471E-2</v>
      </c>
    </row>
    <row r="43" spans="1:17" x14ac:dyDescent="0.2">
      <c r="A43">
        <v>1958</v>
      </c>
      <c r="B43" s="4">
        <f>'French Raw data Value Weight'!J34/100</f>
        <v>0.77069999999999994</v>
      </c>
      <c r="C43" s="4">
        <f>'French Raw data Value Weight'!F34/100</f>
        <v>0.41609999999999997</v>
      </c>
      <c r="D43">
        <f>'French Raw data Value Weight'!T34</f>
        <v>78.010000000000005</v>
      </c>
      <c r="E43">
        <f>'French Raw data Value Weight'!K34</f>
        <v>45.22</v>
      </c>
      <c r="F43" s="4">
        <f t="shared" si="1"/>
        <v>0.78010000000000002</v>
      </c>
      <c r="G43" s="4">
        <f t="shared" si="0"/>
        <v>0.45219999999999999</v>
      </c>
      <c r="H43" s="5">
        <f t="shared" si="4"/>
        <v>1462.0852346859249</v>
      </c>
      <c r="I43" s="5">
        <f t="shared" si="5"/>
        <v>1544.6292904362426</v>
      </c>
      <c r="J43" s="2">
        <f t="shared" si="2"/>
        <v>0.32790000000000002</v>
      </c>
      <c r="K43" s="4">
        <f>(H43/100)^(1/(A43-1927+1))-(I43/100)^(1/(A43-1927+1))</f>
        <v>-1.8679312955676153E-3</v>
      </c>
      <c r="L43" s="2">
        <f>($H$109/H42)^(1/(2024-A43+1))-($I$109/I42)^(1/(2024-A43+1))</f>
        <v>3.8219119126882584E-2</v>
      </c>
      <c r="M43" s="5">
        <f t="shared" si="6"/>
        <v>3468.4653491595304</v>
      </c>
      <c r="N43" s="5">
        <f t="shared" si="7"/>
        <v>1790.5724526662107</v>
      </c>
      <c r="O43" s="2">
        <f t="shared" si="3"/>
        <v>0.35459999999999997</v>
      </c>
      <c r="P43" s="4">
        <f t="shared" si="8"/>
        <v>2.2846413688140776E-2</v>
      </c>
      <c r="Q43" s="2">
        <f t="shared" si="9"/>
        <v>3.7909899286125759E-2</v>
      </c>
    </row>
    <row r="44" spans="1:17" x14ac:dyDescent="0.2">
      <c r="A44">
        <v>1959</v>
      </c>
      <c r="B44" s="4">
        <f>'French Raw data Value Weight'!J35/100</f>
        <v>0.17519999999999999</v>
      </c>
      <c r="C44" s="4">
        <f>'French Raw data Value Weight'!F35/100</f>
        <v>0.16210000000000002</v>
      </c>
      <c r="D44">
        <f>'French Raw data Value Weight'!T35</f>
        <v>20.53</v>
      </c>
      <c r="E44">
        <f>'French Raw data Value Weight'!K35</f>
        <v>23.18</v>
      </c>
      <c r="F44" s="4">
        <f t="shared" si="1"/>
        <v>0.20530000000000001</v>
      </c>
      <c r="G44" s="4">
        <f t="shared" si="0"/>
        <v>0.23180000000000001</v>
      </c>
      <c r="H44" s="5">
        <f t="shared" si="4"/>
        <v>1762.2513333669453</v>
      </c>
      <c r="I44" s="5">
        <f t="shared" si="5"/>
        <v>1902.6743599593638</v>
      </c>
      <c r="J44" s="2">
        <f t="shared" si="2"/>
        <v>-2.6499999999999996E-2</v>
      </c>
      <c r="K44" s="4">
        <f>(H44/100)^(1/(A44-1927+1))-(I44/100)^(1/(A44-1927+1))</f>
        <v>-2.5372665560854379E-3</v>
      </c>
      <c r="L44" s="2">
        <f>($H$109/H43)^(1/(2024-A44+1))-($I$109/I43)^(1/(2024-A44+1))</f>
        <v>3.5147244827097079E-2</v>
      </c>
      <c r="M44" s="5">
        <f t="shared" si="6"/>
        <v>4076.1404783322801</v>
      </c>
      <c r="N44" s="5">
        <f t="shared" si="7"/>
        <v>2080.8242472434035</v>
      </c>
      <c r="O44" s="2">
        <f t="shared" si="3"/>
        <v>1.3099999999999973E-2</v>
      </c>
      <c r="P44" s="4">
        <f t="shared" si="8"/>
        <v>2.2567504112099845E-2</v>
      </c>
      <c r="Q44" s="2">
        <f t="shared" si="9"/>
        <v>3.4492591403122219E-2</v>
      </c>
    </row>
    <row r="45" spans="1:17" x14ac:dyDescent="0.2">
      <c r="A45">
        <v>1960</v>
      </c>
      <c r="B45" s="4">
        <f>'French Raw data Value Weight'!J36/100</f>
        <v>-9.6300000000000011E-2</v>
      </c>
      <c r="C45" s="4">
        <f>'French Raw data Value Weight'!F36/100</f>
        <v>-1.7899999999999999E-2</v>
      </c>
      <c r="D45">
        <f>'French Raw data Value Weight'!T36</f>
        <v>-17.28</v>
      </c>
      <c r="E45">
        <f>'French Raw data Value Weight'!K36</f>
        <v>-3.85</v>
      </c>
      <c r="F45" s="4">
        <f t="shared" si="1"/>
        <v>-0.17280000000000001</v>
      </c>
      <c r="G45" s="4">
        <f t="shared" si="0"/>
        <v>-3.85E-2</v>
      </c>
      <c r="H45" s="5">
        <f t="shared" si="4"/>
        <v>1457.734302961137</v>
      </c>
      <c r="I45" s="5">
        <f t="shared" si="5"/>
        <v>1829.4213971009283</v>
      </c>
      <c r="J45" s="2">
        <f t="shared" si="2"/>
        <v>-0.1343</v>
      </c>
      <c r="K45" s="4">
        <f>(H45/100)^(1/(A45-1927+1))-(I45/100)^(1/(A45-1927+1))</f>
        <v>-7.251814046885352E-3</v>
      </c>
      <c r="L45" s="2">
        <f>($H$109/H44)^(1/(2024-A45+1))-($I$109/I44)^(1/(2024-A45+1))</f>
        <v>3.6011836883149018E-2</v>
      </c>
      <c r="M45" s="5">
        <f t="shared" si="6"/>
        <v>3683.6081502688812</v>
      </c>
      <c r="N45" s="5">
        <f t="shared" si="7"/>
        <v>2043.5774932177465</v>
      </c>
      <c r="O45" s="2">
        <f t="shared" si="3"/>
        <v>-7.8400000000000011E-2</v>
      </c>
      <c r="P45" s="4">
        <f t="shared" si="8"/>
        <v>1.9102330988461036E-2</v>
      </c>
      <c r="Q45" s="2">
        <f t="shared" si="9"/>
        <v>3.4807416859564677E-2</v>
      </c>
    </row>
    <row r="46" spans="1:17" x14ac:dyDescent="0.2">
      <c r="A46">
        <v>1961</v>
      </c>
      <c r="B46" s="4">
        <f>'French Raw data Value Weight'!J37/100</f>
        <v>0.28999999999999998</v>
      </c>
      <c r="C46" s="4">
        <f>'French Raw data Value Weight'!F37/100</f>
        <v>0.2359</v>
      </c>
      <c r="D46">
        <f>'French Raw data Value Weight'!T37</f>
        <v>32.32</v>
      </c>
      <c r="E46">
        <f>'French Raw data Value Weight'!K37</f>
        <v>22.92</v>
      </c>
      <c r="F46" s="4">
        <f t="shared" si="1"/>
        <v>0.32319999999999999</v>
      </c>
      <c r="G46" s="4">
        <f t="shared" si="0"/>
        <v>0.22920000000000001</v>
      </c>
      <c r="H46" s="5">
        <f t="shared" si="4"/>
        <v>1928.8740296781764</v>
      </c>
      <c r="I46" s="5">
        <f t="shared" si="5"/>
        <v>2248.7247813164613</v>
      </c>
      <c r="J46" s="2">
        <f t="shared" si="2"/>
        <v>9.3999999999999972E-2</v>
      </c>
      <c r="K46" s="4">
        <f>(H46/100)^(1/(A46-1927+1))-(I46/100)^(1/(A46-1927+1))</f>
        <v>-4.780887995394778E-3</v>
      </c>
      <c r="L46" s="2">
        <f>($H$109/H45)^(1/(2024-A46+1))-($I$109/I45)^(1/(2024-A46+1))</f>
        <v>3.9328317043051397E-2</v>
      </c>
      <c r="M46" s="5">
        <f t="shared" si="6"/>
        <v>4751.8545138468571</v>
      </c>
      <c r="N46" s="5">
        <f t="shared" si="7"/>
        <v>2525.6574238678127</v>
      </c>
      <c r="O46" s="2">
        <f t="shared" si="3"/>
        <v>5.4099999999999981E-2</v>
      </c>
      <c r="P46" s="4">
        <f t="shared" si="8"/>
        <v>1.9983295554192093E-2</v>
      </c>
      <c r="Q46" s="2">
        <f t="shared" si="9"/>
        <v>3.6906155773380078E-2</v>
      </c>
    </row>
    <row r="47" spans="1:17" x14ac:dyDescent="0.2">
      <c r="A47">
        <v>1962</v>
      </c>
      <c r="B47" s="4">
        <f>'French Raw data Value Weight'!J38/100</f>
        <v>-5.0599999999999999E-2</v>
      </c>
      <c r="C47" s="4">
        <f>'French Raw data Value Weight'!F38/100</f>
        <v>-0.15</v>
      </c>
      <c r="D47">
        <f>'French Raw data Value Weight'!T38</f>
        <v>-4.28</v>
      </c>
      <c r="E47">
        <f>'French Raw data Value Weight'!K38</f>
        <v>-16.86</v>
      </c>
      <c r="F47" s="4">
        <f t="shared" si="1"/>
        <v>-4.2800000000000005E-2</v>
      </c>
      <c r="G47" s="4">
        <f t="shared" si="0"/>
        <v>-0.1686</v>
      </c>
      <c r="H47" s="5">
        <f t="shared" si="4"/>
        <v>1846.3182212079505</v>
      </c>
      <c r="I47" s="5">
        <f t="shared" si="5"/>
        <v>1869.5897831865059</v>
      </c>
      <c r="J47" s="2">
        <f t="shared" si="2"/>
        <v>0.1258</v>
      </c>
      <c r="K47" s="4">
        <f>(H47/100)^(1/(A47-1927+1))-(I47/100)^(1/(A47-1927+1))</f>
        <v>-3.7735011782391581E-4</v>
      </c>
      <c r="L47" s="2">
        <f>($H$109/H46)^(1/(2024-A47+1))-($I$109/I46)^(1/(2024-A47+1))</f>
        <v>3.856453494914458E-2</v>
      </c>
      <c r="M47" s="5">
        <f t="shared" si="6"/>
        <v>4511.4106754462064</v>
      </c>
      <c r="N47" s="5">
        <f t="shared" si="7"/>
        <v>2146.8088102876409</v>
      </c>
      <c r="O47" s="2">
        <f t="shared" si="3"/>
        <v>9.9399999999999988E-2</v>
      </c>
      <c r="P47" s="4">
        <f t="shared" si="8"/>
        <v>2.2696028879644281E-2</v>
      </c>
      <c r="Q47" s="2">
        <f t="shared" si="9"/>
        <v>3.6660032142225019E-2</v>
      </c>
    </row>
    <row r="48" spans="1:17" x14ac:dyDescent="0.2">
      <c r="A48">
        <v>1963</v>
      </c>
      <c r="B48" s="4">
        <f>'French Raw data Value Weight'!J39/100</f>
        <v>0.32329999999999998</v>
      </c>
      <c r="C48" s="4">
        <f>'French Raw data Value Weight'!F39/100</f>
        <v>0.21440000000000001</v>
      </c>
      <c r="D48">
        <f>'French Raw data Value Weight'!T39</f>
        <v>35.99</v>
      </c>
      <c r="E48">
        <f>'French Raw data Value Weight'!K39</f>
        <v>19.23</v>
      </c>
      <c r="F48" s="4">
        <f t="shared" si="1"/>
        <v>0.3599</v>
      </c>
      <c r="G48" s="4">
        <f t="shared" si="0"/>
        <v>0.1923</v>
      </c>
      <c r="H48" s="5">
        <f t="shared" si="4"/>
        <v>2510.8081490206919</v>
      </c>
      <c r="I48" s="5">
        <f t="shared" si="5"/>
        <v>2229.1118984932709</v>
      </c>
      <c r="J48" s="2">
        <f t="shared" si="2"/>
        <v>0.1676</v>
      </c>
      <c r="K48" s="4">
        <f>(H48/100)^(1/(A48-1927+1))-(I48/100)^(1/(A48-1927+1))</f>
        <v>3.5033618737185801E-3</v>
      </c>
      <c r="L48" s="2">
        <f>($H$109/H47)^(1/(2024-A48+1))-($I$109/I47)^(1/(2024-A48+1))</f>
        <v>3.6784572524197312E-2</v>
      </c>
      <c r="M48" s="5">
        <f t="shared" si="6"/>
        <v>5969.9497468179643</v>
      </c>
      <c r="N48" s="5">
        <f t="shared" si="7"/>
        <v>2607.0846192133108</v>
      </c>
      <c r="O48" s="2">
        <f t="shared" si="3"/>
        <v>0.10889999999999997</v>
      </c>
      <c r="P48" s="4">
        <f t="shared" si="8"/>
        <v>2.4730893008909627E-2</v>
      </c>
      <c r="Q48" s="2">
        <f t="shared" si="9"/>
        <v>3.537837096097074E-2</v>
      </c>
    </row>
    <row r="49" spans="1:17" x14ac:dyDescent="0.2">
      <c r="A49">
        <v>1964</v>
      </c>
      <c r="B49" s="4">
        <f>'French Raw data Value Weight'!J40/100</f>
        <v>0.1986</v>
      </c>
      <c r="C49" s="4">
        <f>'French Raw data Value Weight'!F40/100</f>
        <v>0.1618</v>
      </c>
      <c r="D49">
        <f>'French Raw data Value Weight'!T40</f>
        <v>22.82</v>
      </c>
      <c r="E49">
        <f>'French Raw data Value Weight'!K40</f>
        <v>14.33</v>
      </c>
      <c r="F49" s="4">
        <f t="shared" si="1"/>
        <v>0.22820000000000001</v>
      </c>
      <c r="G49" s="4">
        <f t="shared" si="0"/>
        <v>0.14330000000000001</v>
      </c>
      <c r="H49" s="5">
        <f t="shared" si="4"/>
        <v>3083.7745686272137</v>
      </c>
      <c r="I49" s="5">
        <f t="shared" si="5"/>
        <v>2548.5436335473564</v>
      </c>
      <c r="J49" s="2">
        <f t="shared" si="2"/>
        <v>8.4900000000000003E-2</v>
      </c>
      <c r="K49" s="4">
        <f>(H49/100)^(1/(A49-1927+1))-(I49/100)^(1/(A49-1927+1))</f>
        <v>5.4765914695789064E-3</v>
      </c>
      <c r="L49" s="2">
        <f>($H$109/H48)^(1/(2024-A49+1))-($I$109/I48)^(1/(2024-A49+1))</f>
        <v>3.4900716614189919E-2</v>
      </c>
      <c r="M49" s="5">
        <f t="shared" si="6"/>
        <v>7155.5817665360109</v>
      </c>
      <c r="N49" s="5">
        <f t="shared" si="7"/>
        <v>3028.9109106020242</v>
      </c>
      <c r="O49" s="2">
        <f t="shared" si="3"/>
        <v>3.6799999999999999E-2</v>
      </c>
      <c r="P49" s="4">
        <f t="shared" si="8"/>
        <v>2.5030018607158366E-2</v>
      </c>
      <c r="Q49" s="2">
        <f t="shared" si="9"/>
        <v>3.4307671295180642E-2</v>
      </c>
    </row>
    <row r="50" spans="1:17" x14ac:dyDescent="0.2">
      <c r="A50">
        <v>1965</v>
      </c>
      <c r="B50" s="4">
        <f>'French Raw data Value Weight'!J41/100</f>
        <v>0.27829999999999999</v>
      </c>
      <c r="C50" s="4">
        <f>'French Raw data Value Weight'!F41/100</f>
        <v>0.1714</v>
      </c>
      <c r="D50">
        <f>'French Raw data Value Weight'!T41</f>
        <v>36.590000000000003</v>
      </c>
      <c r="E50">
        <f>'French Raw data Value Weight'!K41</f>
        <v>20.170000000000002</v>
      </c>
      <c r="F50" s="4">
        <f t="shared" si="1"/>
        <v>0.36590000000000006</v>
      </c>
      <c r="G50" s="4">
        <f t="shared" si="0"/>
        <v>0.20170000000000002</v>
      </c>
      <c r="H50" s="5">
        <f t="shared" si="4"/>
        <v>4212.1276832879112</v>
      </c>
      <c r="I50" s="5">
        <f t="shared" si="5"/>
        <v>3062.5848844338584</v>
      </c>
      <c r="J50" s="2">
        <f t="shared" si="2"/>
        <v>0.16420000000000004</v>
      </c>
      <c r="K50" s="4">
        <f>(H50/100)^(1/(A50-1927+1))-(I50/100)^(1/(A50-1927+1))</f>
        <v>8.9579732097242459E-3</v>
      </c>
      <c r="L50" s="2">
        <f>($H$109/H49)^(1/(2024-A50+1))-($I$109/I49)^(1/(2024-A50+1))</f>
        <v>3.4115455166305875E-2</v>
      </c>
      <c r="M50" s="5">
        <f t="shared" si="6"/>
        <v>9146.9801721629829</v>
      </c>
      <c r="N50" s="5">
        <f t="shared" si="7"/>
        <v>3548.0662406792112</v>
      </c>
      <c r="O50" s="2">
        <f t="shared" si="3"/>
        <v>0.1069</v>
      </c>
      <c r="P50" s="4">
        <f t="shared" si="8"/>
        <v>2.6935309652885042E-2</v>
      </c>
      <c r="Q50" s="2">
        <f t="shared" si="9"/>
        <v>3.4267479974030346E-2</v>
      </c>
    </row>
    <row r="51" spans="1:17" x14ac:dyDescent="0.2">
      <c r="A51">
        <v>1966</v>
      </c>
      <c r="B51" s="4">
        <f>'French Raw data Value Weight'!J42/100</f>
        <v>-0.1149</v>
      </c>
      <c r="C51" s="4">
        <f>'French Raw data Value Weight'!F42/100</f>
        <v>-0.1047</v>
      </c>
      <c r="D51">
        <f>'French Raw data Value Weight'!T42</f>
        <v>-13.19</v>
      </c>
      <c r="E51">
        <f>'French Raw data Value Weight'!K42</f>
        <v>-10.28</v>
      </c>
      <c r="F51" s="4">
        <f t="shared" si="1"/>
        <v>-0.13189999999999999</v>
      </c>
      <c r="G51" s="4">
        <f t="shared" si="0"/>
        <v>-0.10279999999999999</v>
      </c>
      <c r="H51" s="5">
        <f t="shared" si="4"/>
        <v>3656.5480418622356</v>
      </c>
      <c r="I51" s="5">
        <f t="shared" si="5"/>
        <v>2747.7511583140576</v>
      </c>
      <c r="J51" s="2">
        <f t="shared" si="2"/>
        <v>-2.9100000000000001E-2</v>
      </c>
      <c r="K51" s="4">
        <f>(H51/100)^(1/(A51-1927+1))-(I51/100)^(1/(A51-1927+1))</f>
        <v>7.7881195185629526E-3</v>
      </c>
      <c r="L51" s="2">
        <f>($H$109/H50)^(1/(2024-A51+1))-($I$109/I50)^(1/(2024-A51+1))</f>
        <v>3.2196403970237153E-2</v>
      </c>
      <c r="M51" s="5">
        <f t="shared" si="6"/>
        <v>8095.9921503814558</v>
      </c>
      <c r="N51" s="5">
        <f t="shared" si="7"/>
        <v>3176.5837052800975</v>
      </c>
      <c r="O51" s="2">
        <f t="shared" si="3"/>
        <v>-1.0200000000000001E-2</v>
      </c>
      <c r="P51" s="4">
        <f t="shared" si="8"/>
        <v>2.5801844086536185E-2</v>
      </c>
      <c r="Q51" s="2">
        <f t="shared" si="9"/>
        <v>3.3139303269445364E-2</v>
      </c>
    </row>
    <row r="52" spans="1:17" x14ac:dyDescent="0.2">
      <c r="A52">
        <v>1967</v>
      </c>
      <c r="B52" s="4">
        <f>'French Raw data Value Weight'!J43/100</f>
        <v>0.3972</v>
      </c>
      <c r="C52" s="4">
        <f>'French Raw data Value Weight'!F43/100</f>
        <v>0.33159999999999995</v>
      </c>
      <c r="D52">
        <f>'French Raw data Value Weight'!T43</f>
        <v>35.36</v>
      </c>
      <c r="E52">
        <f>'French Raw data Value Weight'!K43</f>
        <v>38.76</v>
      </c>
      <c r="F52" s="4">
        <f t="shared" si="1"/>
        <v>0.35359999999999997</v>
      </c>
      <c r="G52" s="4">
        <f t="shared" si="0"/>
        <v>0.3876</v>
      </c>
      <c r="H52" s="5">
        <f t="shared" si="4"/>
        <v>4949.5034294647221</v>
      </c>
      <c r="I52" s="5">
        <f t="shared" si="5"/>
        <v>3812.7795072765862</v>
      </c>
      <c r="J52" s="2">
        <f t="shared" si="2"/>
        <v>-3.400000000000003E-2</v>
      </c>
      <c r="K52" s="4">
        <f>(H52/100)^(1/(A52-1927+1))-(I52/100)^(1/(A52-1927+1))</f>
        <v>6.9773051460546576E-3</v>
      </c>
      <c r="L52" s="2">
        <f>($H$109/H51)^(1/(2024-A52+1))-($I$109/I51)^(1/(2024-A52+1))</f>
        <v>3.3517961343024094E-2</v>
      </c>
      <c r="M52" s="5">
        <f t="shared" si="6"/>
        <v>11311.720232512969</v>
      </c>
      <c r="N52" s="5">
        <f t="shared" si="7"/>
        <v>4229.9388619509773</v>
      </c>
      <c r="O52" s="2">
        <f t="shared" si="3"/>
        <v>6.5600000000000047E-2</v>
      </c>
      <c r="P52" s="4">
        <f t="shared" si="8"/>
        <v>2.6603840866888939E-2</v>
      </c>
      <c r="Q52" s="2">
        <f t="shared" si="9"/>
        <v>3.4066348656164314E-2</v>
      </c>
    </row>
    <row r="53" spans="1:17" x14ac:dyDescent="0.2">
      <c r="A53">
        <v>1968</v>
      </c>
      <c r="B53" s="4">
        <f>'French Raw data Value Weight'!J44/100</f>
        <v>0.33200000000000002</v>
      </c>
      <c r="C53" s="4">
        <f>'French Raw data Value Weight'!F44/100</f>
        <v>5.0999999999999997E-2</v>
      </c>
      <c r="D53">
        <f>'French Raw data Value Weight'!T44</f>
        <v>28.41</v>
      </c>
      <c r="E53">
        <f>'French Raw data Value Weight'!K44</f>
        <v>1.86</v>
      </c>
      <c r="F53" s="4">
        <f t="shared" si="1"/>
        <v>0.28410000000000002</v>
      </c>
      <c r="G53" s="4">
        <f t="shared" si="0"/>
        <v>1.8600000000000002E-2</v>
      </c>
      <c r="H53" s="5">
        <f t="shared" si="4"/>
        <v>6355.6573537756494</v>
      </c>
      <c r="I53" s="5">
        <f t="shared" si="5"/>
        <v>3883.6972061119304</v>
      </c>
      <c r="J53" s="2">
        <f t="shared" si="2"/>
        <v>0.26550000000000001</v>
      </c>
      <c r="K53" s="4">
        <f>(H53/100)^(1/(A53-1927+1))-(I53/100)^(1/(A53-1927+1))</f>
        <v>1.2870521337564833E-2</v>
      </c>
      <c r="L53" s="2">
        <f>($H$109/H52)^(1/(2024-A53+1))-($I$109/I52)^(1/(2024-A53+1))</f>
        <v>3.4468614688412114E-2</v>
      </c>
      <c r="M53" s="5">
        <f t="shared" si="6"/>
        <v>15067.211349707275</v>
      </c>
      <c r="N53" s="5">
        <f t="shared" si="7"/>
        <v>4445.6657439104765</v>
      </c>
      <c r="O53" s="2">
        <f t="shared" si="3"/>
        <v>0.28100000000000003</v>
      </c>
      <c r="P53" s="4">
        <f t="shared" si="8"/>
        <v>3.2276283933206695E-2</v>
      </c>
      <c r="Q53" s="2">
        <f t="shared" si="9"/>
        <v>3.3601361361944804E-2</v>
      </c>
    </row>
    <row r="54" spans="1:17" x14ac:dyDescent="0.2">
      <c r="A54">
        <v>1969</v>
      </c>
      <c r="B54" s="4">
        <f>'French Raw data Value Weight'!J45/100</f>
        <v>-0.20920000000000002</v>
      </c>
      <c r="C54" s="4">
        <f>'French Raw data Value Weight'!F45/100</f>
        <v>3.1699999999999999E-2</v>
      </c>
      <c r="D54">
        <f>'French Raw data Value Weight'!T45</f>
        <v>-25.56</v>
      </c>
      <c r="E54">
        <f>'French Raw data Value Weight'!K45</f>
        <v>6.93</v>
      </c>
      <c r="F54" s="4">
        <f t="shared" si="1"/>
        <v>-0.25559999999999999</v>
      </c>
      <c r="G54" s="4">
        <f t="shared" si="0"/>
        <v>6.93E-2</v>
      </c>
      <c r="H54" s="5">
        <f t="shared" si="4"/>
        <v>4731.1513341505934</v>
      </c>
      <c r="I54" s="5">
        <f t="shared" si="5"/>
        <v>4152.8374224954869</v>
      </c>
      <c r="J54" s="2">
        <f t="shared" si="2"/>
        <v>-0.32489999999999997</v>
      </c>
      <c r="K54" s="4">
        <f>(H54/100)^(1/(A54-1927+1))-(I54/100)^(1/(A54-1927+1))</f>
        <v>3.3115112993267193E-3</v>
      </c>
      <c r="L54" s="2">
        <f>($H$109/H53)^(1/(2024-A54+1))-($I$109/I53)^(1/(2024-A54+1))</f>
        <v>3.0464245115960464E-2</v>
      </c>
      <c r="M54" s="5">
        <f t="shared" si="6"/>
        <v>11915.150735348512</v>
      </c>
      <c r="N54" s="5">
        <f t="shared" si="7"/>
        <v>4586.5933479924388</v>
      </c>
      <c r="O54" s="2">
        <f t="shared" si="3"/>
        <v>-0.24090000000000003</v>
      </c>
      <c r="P54" s="4">
        <f t="shared" si="8"/>
        <v>2.4538925525676492E-2</v>
      </c>
      <c r="Q54" s="2">
        <f t="shared" si="9"/>
        <v>2.9432374259178218E-2</v>
      </c>
    </row>
    <row r="55" spans="1:17" x14ac:dyDescent="0.2">
      <c r="A55">
        <v>1970</v>
      </c>
      <c r="B55" s="4">
        <f>'French Raw data Value Weight'!J46/100</f>
        <v>9.6099999999999991E-2</v>
      </c>
      <c r="C55" s="4">
        <f>'French Raw data Value Weight'!F46/100</f>
        <v>-0.1085</v>
      </c>
      <c r="D55">
        <f>'French Raw data Value Weight'!T46</f>
        <v>7.76</v>
      </c>
      <c r="E55">
        <f>'French Raw data Value Weight'!K46</f>
        <v>-13.26</v>
      </c>
      <c r="F55" s="4">
        <f t="shared" si="1"/>
        <v>7.7600000000000002E-2</v>
      </c>
      <c r="G55" s="4">
        <f t="shared" si="0"/>
        <v>-0.1326</v>
      </c>
      <c r="H55" s="5">
        <f t="shared" si="4"/>
        <v>5098.288677680679</v>
      </c>
      <c r="I55" s="5">
        <f t="shared" si="5"/>
        <v>3602.1711802725849</v>
      </c>
      <c r="J55" s="2">
        <f t="shared" si="2"/>
        <v>0.2102</v>
      </c>
      <c r="K55" s="4">
        <f>(H55/100)^(1/(A55-1927+1))-(I55/100)^(1/(A55-1927+1))</f>
        <v>8.5986296106668192E-3</v>
      </c>
      <c r="L55" s="2">
        <f>($H$109/H54)^(1/(2024-A55+1))-($I$109/I54)^(1/(2024-A55+1))</f>
        <v>3.8500933598655696E-2</v>
      </c>
      <c r="M55" s="5">
        <f t="shared" si="6"/>
        <v>13060.196721015505</v>
      </c>
      <c r="N55" s="5">
        <f t="shared" si="7"/>
        <v>4088.947969735259</v>
      </c>
      <c r="O55" s="2">
        <f t="shared" si="3"/>
        <v>0.2046</v>
      </c>
      <c r="P55" s="4">
        <f t="shared" si="8"/>
        <v>2.9097526727458911E-2</v>
      </c>
      <c r="Q55" s="2">
        <f t="shared" si="9"/>
        <v>3.5517222103164992E-2</v>
      </c>
    </row>
    <row r="56" spans="1:17" x14ac:dyDescent="0.2">
      <c r="A56">
        <v>1971</v>
      </c>
      <c r="B56" s="4">
        <f>'French Raw data Value Weight'!J47/100</f>
        <v>0.18899999999999997</v>
      </c>
      <c r="C56" s="4">
        <f>'French Raw data Value Weight'!F47/100</f>
        <v>0.24979999999999999</v>
      </c>
      <c r="D56">
        <f>'French Raw data Value Weight'!T47</f>
        <v>18.82</v>
      </c>
      <c r="E56">
        <f>'French Raw data Value Weight'!K47</f>
        <v>24.83</v>
      </c>
      <c r="F56" s="4">
        <f t="shared" si="1"/>
        <v>0.18820000000000001</v>
      </c>
      <c r="G56" s="4">
        <f t="shared" si="0"/>
        <v>0.24829999999999999</v>
      </c>
      <c r="H56" s="5">
        <f t="shared" si="4"/>
        <v>6057.786606820182</v>
      </c>
      <c r="I56" s="5">
        <f t="shared" si="5"/>
        <v>4496.5902843342674</v>
      </c>
      <c r="J56" s="2">
        <f t="shared" si="2"/>
        <v>-6.0099999999999987E-2</v>
      </c>
      <c r="K56" s="4">
        <f>(H56/100)^(1/(A56-1927+1))-(I56/100)^(1/(A56-1927+1))</f>
        <v>7.2311932731532469E-3</v>
      </c>
      <c r="L56" s="2">
        <f>($H$109/H55)^(1/(2024-A56+1))-($I$109/I55)^(1/(2024-A56+1))</f>
        <v>3.4817085877248299E-2</v>
      </c>
      <c r="M56" s="5">
        <f t="shared" si="6"/>
        <v>15528.573901287436</v>
      </c>
      <c r="N56" s="5">
        <f t="shared" si="7"/>
        <v>5110.3671725751265</v>
      </c>
      <c r="O56" s="2">
        <f t="shared" si="3"/>
        <v>-6.0800000000000021E-2</v>
      </c>
      <c r="P56" s="4">
        <f t="shared" si="8"/>
        <v>2.728988756948425E-2</v>
      </c>
      <c r="Q56" s="2">
        <f t="shared" si="9"/>
        <v>3.1951477108731474E-2</v>
      </c>
    </row>
    <row r="57" spans="1:17" x14ac:dyDescent="0.2">
      <c r="A57">
        <v>1972</v>
      </c>
      <c r="B57" s="4">
        <f>'French Raw data Value Weight'!J48/100</f>
        <v>9.9499999999999991E-2</v>
      </c>
      <c r="C57" s="4">
        <f>'French Raw data Value Weight'!F48/100</f>
        <v>0.223</v>
      </c>
      <c r="D57">
        <f>'French Raw data Value Weight'!T48</f>
        <v>8.27</v>
      </c>
      <c r="E57">
        <f>'French Raw data Value Weight'!K48</f>
        <v>26.56</v>
      </c>
      <c r="F57" s="4">
        <f t="shared" si="1"/>
        <v>8.2699999999999996E-2</v>
      </c>
      <c r="G57" s="4">
        <f t="shared" si="0"/>
        <v>0.2656</v>
      </c>
      <c r="H57" s="5">
        <f t="shared" si="4"/>
        <v>6558.7655592042111</v>
      </c>
      <c r="I57" s="5">
        <f t="shared" si="5"/>
        <v>5690.8846638534487</v>
      </c>
      <c r="J57" s="2">
        <f t="shared" si="2"/>
        <v>-0.18290000000000001</v>
      </c>
      <c r="K57" s="4">
        <f>(H57/100)^(1/(A57-1927+1))-(I57/100)^(1/(A57-1927+1))</f>
        <v>3.3741403035494333E-3</v>
      </c>
      <c r="L57" s="2">
        <f>($H$109/H56)^(1/(2024-A57+1))-($I$109/I56)^(1/(2024-A57+1))</f>
        <v>3.6459576801000981E-2</v>
      </c>
      <c r="M57" s="5">
        <f t="shared" si="6"/>
        <v>17073.667004465537</v>
      </c>
      <c r="N57" s="5">
        <f t="shared" si="7"/>
        <v>6249.9790520593797</v>
      </c>
      <c r="O57" s="2">
        <f t="shared" si="3"/>
        <v>-0.12350000000000001</v>
      </c>
      <c r="P57" s="4">
        <f t="shared" si="8"/>
        <v>2.4164849043098346E-2</v>
      </c>
      <c r="Q57" s="2">
        <f t="shared" si="9"/>
        <v>3.35639937938772E-2</v>
      </c>
    </row>
    <row r="58" spans="1:17" x14ac:dyDescent="0.2">
      <c r="A58">
        <v>1973</v>
      </c>
      <c r="B58" s="4">
        <f>'French Raw data Value Weight'!J49/100</f>
        <v>-0.1009</v>
      </c>
      <c r="C58" s="4">
        <f>'French Raw data Value Weight'!F49/100</f>
        <v>-0.2167</v>
      </c>
      <c r="D58">
        <f>'French Raw data Value Weight'!T49</f>
        <v>-4.37</v>
      </c>
      <c r="E58">
        <f>'French Raw data Value Weight'!K49</f>
        <v>-21.99</v>
      </c>
      <c r="F58" s="4">
        <f t="shared" si="1"/>
        <v>-4.3700000000000003E-2</v>
      </c>
      <c r="G58" s="4">
        <f t="shared" si="0"/>
        <v>-0.21989999999999998</v>
      </c>
      <c r="H58" s="5">
        <f t="shared" si="4"/>
        <v>6272.1475042669872</v>
      </c>
      <c r="I58" s="5">
        <f t="shared" si="5"/>
        <v>4439.4591262720751</v>
      </c>
      <c r="J58" s="2">
        <f t="shared" si="2"/>
        <v>0.17619999999999997</v>
      </c>
      <c r="K58" s="4">
        <f>(H58/100)^(1/(A58-1927+1))-(I58/100)^(1/(A58-1927+1))</f>
        <v>8.0002915247010531E-3</v>
      </c>
      <c r="L58" s="2">
        <f>($H$109/H57)^(1/(2024-A58+1))-($I$109/I57)^(1/(2024-A58+1))</f>
        <v>4.0483065789925332E-2</v>
      </c>
      <c r="M58" s="5">
        <f t="shared" si="6"/>
        <v>15350.934003714965</v>
      </c>
      <c r="N58" s="5">
        <f t="shared" si="7"/>
        <v>4895.6085914781124</v>
      </c>
      <c r="O58" s="2">
        <f t="shared" si="3"/>
        <v>0.1158</v>
      </c>
      <c r="P58" s="4">
        <f t="shared" si="8"/>
        <v>2.6738117534846229E-2</v>
      </c>
      <c r="Q58" s="2">
        <f t="shared" si="9"/>
        <v>3.6490242319874744E-2</v>
      </c>
    </row>
    <row r="59" spans="1:17" x14ac:dyDescent="0.2">
      <c r="A59">
        <v>1974</v>
      </c>
      <c r="B59" s="4">
        <f>'French Raw data Value Weight'!J50/100</f>
        <v>-0.24660000000000001</v>
      </c>
      <c r="C59" s="4">
        <f>'French Raw data Value Weight'!F50/100</f>
        <v>-0.31140000000000001</v>
      </c>
      <c r="D59">
        <f>'French Raw data Value Weight'!T50</f>
        <v>-24.01</v>
      </c>
      <c r="E59">
        <f>'French Raw data Value Weight'!K50</f>
        <v>-33.299999999999997</v>
      </c>
      <c r="F59" s="4">
        <f t="shared" si="1"/>
        <v>-0.24010000000000001</v>
      </c>
      <c r="G59" s="4">
        <f t="shared" si="0"/>
        <v>-0.33299999999999996</v>
      </c>
      <c r="H59" s="5">
        <f t="shared" si="4"/>
        <v>4766.2048884924834</v>
      </c>
      <c r="I59" s="5">
        <f t="shared" si="5"/>
        <v>2961.1192372234741</v>
      </c>
      <c r="J59" s="2">
        <f t="shared" si="2"/>
        <v>9.2899999999999955E-2</v>
      </c>
      <c r="K59" s="4">
        <f>(H59/100)^(1/(A59-1927+1))-(I59/100)^(1/(A59-1927+1))</f>
        <v>1.0694504330972743E-2</v>
      </c>
      <c r="L59" s="2">
        <f>($H$109/H58)^(1/(2024-A59+1))-($I$109/I58)^(1/(2024-A59+1))</f>
        <v>3.7000450773282845E-2</v>
      </c>
      <c r="M59" s="5">
        <f t="shared" si="6"/>
        <v>11565.393678398854</v>
      </c>
      <c r="N59" s="5">
        <f t="shared" si="7"/>
        <v>3371.1160760918283</v>
      </c>
      <c r="O59" s="2">
        <f t="shared" si="3"/>
        <v>6.4799999999999996E-2</v>
      </c>
      <c r="P59" s="4">
        <f t="shared" si="8"/>
        <v>2.7993650783761481E-2</v>
      </c>
      <c r="Q59" s="2">
        <f t="shared" si="9"/>
        <v>3.4363328096349344E-2</v>
      </c>
    </row>
    <row r="60" spans="1:17" x14ac:dyDescent="0.2">
      <c r="A60">
        <v>1975</v>
      </c>
      <c r="B60" s="4">
        <f>'French Raw data Value Weight'!J51/100</f>
        <v>0.47710000000000002</v>
      </c>
      <c r="C60" s="4">
        <f>'French Raw data Value Weight'!F51/100</f>
        <v>0.32780000000000004</v>
      </c>
      <c r="D60">
        <f>'French Raw data Value Weight'!T51</f>
        <v>48</v>
      </c>
      <c r="E60">
        <f>'French Raw data Value Weight'!K51</f>
        <v>31.44</v>
      </c>
      <c r="F60" s="4">
        <f t="shared" si="1"/>
        <v>0.48</v>
      </c>
      <c r="G60" s="4">
        <f t="shared" si="0"/>
        <v>0.31440000000000001</v>
      </c>
      <c r="H60" s="5">
        <f t="shared" si="4"/>
        <v>7053.983234968875</v>
      </c>
      <c r="I60" s="5">
        <f t="shared" si="5"/>
        <v>3892.0951254065344</v>
      </c>
      <c r="J60" s="2">
        <f t="shared" si="2"/>
        <v>0.16559999999999997</v>
      </c>
      <c r="K60" s="4">
        <f>(H60/100)^(1/(A60-1927+1))-(I60/100)^(1/(A60-1927+1))</f>
        <v>1.3156857903833474E-2</v>
      </c>
      <c r="L60" s="2">
        <f>($H$109/H59)^(1/(2024-A60+1))-($I$109/I59)^(1/(2024-A60+1))</f>
        <v>3.5129944578808692E-2</v>
      </c>
      <c r="M60" s="5">
        <f t="shared" si="6"/>
        <v>17083.243002362949</v>
      </c>
      <c r="N60" s="5">
        <f t="shared" si="7"/>
        <v>4476.1679258347303</v>
      </c>
      <c r="O60" s="2">
        <f t="shared" si="3"/>
        <v>0.14929999999999999</v>
      </c>
      <c r="P60" s="4">
        <f t="shared" si="8"/>
        <v>2.9945570239489294E-2</v>
      </c>
      <c r="Q60" s="2">
        <f t="shared" si="9"/>
        <v>3.3316236922952269E-2</v>
      </c>
    </row>
    <row r="61" spans="1:17" x14ac:dyDescent="0.2">
      <c r="A61">
        <v>1976</v>
      </c>
      <c r="B61" s="4">
        <f>'French Raw data Value Weight'!J52/100</f>
        <v>0.56440000000000001</v>
      </c>
      <c r="C61" s="4">
        <f>'French Raw data Value Weight'!F52/100</f>
        <v>0.14180000000000001</v>
      </c>
      <c r="D61">
        <f>'French Raw data Value Weight'!T52</f>
        <v>62.12</v>
      </c>
      <c r="E61">
        <f>'French Raw data Value Weight'!K52</f>
        <v>11.3</v>
      </c>
      <c r="F61" s="4">
        <f t="shared" si="1"/>
        <v>0.62119999999999997</v>
      </c>
      <c r="G61" s="4">
        <f t="shared" si="0"/>
        <v>0.113</v>
      </c>
      <c r="H61" s="5">
        <f t="shared" si="4"/>
        <v>11435.91762053154</v>
      </c>
      <c r="I61" s="5">
        <f t="shared" si="5"/>
        <v>4331.9018745774729</v>
      </c>
      <c r="J61" s="2">
        <f t="shared" si="2"/>
        <v>0.50819999999999999</v>
      </c>
      <c r="K61" s="4">
        <f>(H61/100)^(1/(A61-1927+1))-(I61/100)^(1/(A61-1927+1))</f>
        <v>2.1139503500804846E-2</v>
      </c>
      <c r="L61" s="2">
        <f>($H$109/H60)^(1/(2024-A61+1))-($I$109/I60)^(1/(2024-A61+1))</f>
        <v>3.2961999405106246E-2</v>
      </c>
      <c r="M61" s="5">
        <f t="shared" si="6"/>
        <v>26725.025352896599</v>
      </c>
      <c r="N61" s="5">
        <f t="shared" si="7"/>
        <v>5110.888537718095</v>
      </c>
      <c r="O61" s="2">
        <f t="shared" si="3"/>
        <v>0.42259999999999998</v>
      </c>
      <c r="P61" s="4">
        <f t="shared" si="8"/>
        <v>3.6391427220839878E-2</v>
      </c>
      <c r="Q61" s="2">
        <f t="shared" si="9"/>
        <v>3.138393881323176E-2</v>
      </c>
    </row>
    <row r="62" spans="1:17" x14ac:dyDescent="0.2">
      <c r="A62">
        <v>1977</v>
      </c>
      <c r="B62" s="4">
        <f>'French Raw data Value Weight'!J53/100</f>
        <v>0.10390000000000001</v>
      </c>
      <c r="C62" s="4">
        <f>'French Raw data Value Weight'!F53/100</f>
        <v>-9.0399999999999994E-2</v>
      </c>
      <c r="D62">
        <f>'French Raw data Value Weight'!T53</f>
        <v>7.35</v>
      </c>
      <c r="E62">
        <f>'French Raw data Value Weight'!K53</f>
        <v>-9.84</v>
      </c>
      <c r="F62" s="4">
        <f t="shared" si="1"/>
        <v>7.3499999999999996E-2</v>
      </c>
      <c r="G62" s="4">
        <f t="shared" si="0"/>
        <v>-9.8400000000000001E-2</v>
      </c>
      <c r="H62" s="5">
        <f t="shared" si="4"/>
        <v>12276.457565640607</v>
      </c>
      <c r="I62" s="5">
        <f t="shared" si="5"/>
        <v>3905.6427301190492</v>
      </c>
      <c r="J62" s="2">
        <f t="shared" si="2"/>
        <v>0.1719</v>
      </c>
      <c r="K62" s="4">
        <f>(H62/100)^(1/(A62-1927+1))-(I62/100)^(1/(A62-1927+1))</f>
        <v>2.4402222126435946E-2</v>
      </c>
      <c r="L62" s="2">
        <f>($H$109/H61)^(1/(2024-A62+1))-($I$109/I61)^(1/(2024-A62+1))</f>
        <v>2.4714749613461873E-2</v>
      </c>
      <c r="M62" s="5">
        <f t="shared" si="6"/>
        <v>29501.755487062557</v>
      </c>
      <c r="N62" s="5">
        <f t="shared" si="7"/>
        <v>4648.8642139083786</v>
      </c>
      <c r="O62" s="2">
        <f t="shared" si="3"/>
        <v>0.1943</v>
      </c>
      <c r="P62" s="4">
        <f t="shared" si="8"/>
        <v>3.9780989463916949E-2</v>
      </c>
      <c r="Q62" s="2">
        <f t="shared" si="9"/>
        <v>2.4503022923014983E-2</v>
      </c>
    </row>
    <row r="63" spans="1:17" x14ac:dyDescent="0.2">
      <c r="A63">
        <v>1978</v>
      </c>
      <c r="B63" s="4">
        <f>'French Raw data Value Weight'!J54/100</f>
        <v>0.12390000000000001</v>
      </c>
      <c r="C63" s="4">
        <f>'French Raw data Value Weight'!F54/100</f>
        <v>7.6399999999999996E-2</v>
      </c>
      <c r="D63">
        <f>'French Raw data Value Weight'!T54</f>
        <v>12.16</v>
      </c>
      <c r="E63">
        <f>'French Raw data Value Weight'!K54</f>
        <v>11.03</v>
      </c>
      <c r="F63" s="4">
        <f t="shared" si="1"/>
        <v>0.1216</v>
      </c>
      <c r="G63" s="4">
        <f t="shared" si="0"/>
        <v>0.1103</v>
      </c>
      <c r="H63" s="5">
        <f t="shared" si="4"/>
        <v>13769.274805622505</v>
      </c>
      <c r="I63" s="5">
        <f t="shared" si="5"/>
        <v>4336.4351232511808</v>
      </c>
      <c r="J63" s="2">
        <f t="shared" si="2"/>
        <v>1.1300000000000004E-2</v>
      </c>
      <c r="K63" s="4">
        <f>(H63/100)^(1/(A63-1927+1))-(I63/100)^(1/(A63-1927+1))</f>
        <v>2.4156899623859696E-2</v>
      </c>
      <c r="L63" s="2">
        <f>($H$109/H62)^(1/(2024-A63+1))-($I$109/I62)^(1/(2024-A63+1))</f>
        <v>2.1125038327317824E-2</v>
      </c>
      <c r="M63" s="5">
        <f t="shared" si="6"/>
        <v>33157.022991909602</v>
      </c>
      <c r="N63" s="5">
        <f t="shared" si="7"/>
        <v>5004.0374398509784</v>
      </c>
      <c r="O63" s="2">
        <f t="shared" si="3"/>
        <v>4.7500000000000014E-2</v>
      </c>
      <c r="P63" s="4">
        <f t="shared" si="8"/>
        <v>3.9929163811168289E-2</v>
      </c>
      <c r="Q63" s="2">
        <f t="shared" si="9"/>
        <v>2.0414482762156405E-2</v>
      </c>
    </row>
    <row r="64" spans="1:17" x14ac:dyDescent="0.2">
      <c r="A64">
        <v>1979</v>
      </c>
      <c r="B64" s="4">
        <f>'French Raw data Value Weight'!J55/100</f>
        <v>0.28620000000000001</v>
      </c>
      <c r="C64" s="4">
        <f>'French Raw data Value Weight'!F55/100</f>
        <v>0.1605</v>
      </c>
      <c r="D64">
        <f>'French Raw data Value Weight'!T55</f>
        <v>33.03</v>
      </c>
      <c r="E64">
        <f>'French Raw data Value Weight'!K55</f>
        <v>10.83</v>
      </c>
      <c r="F64" s="4">
        <f t="shared" si="1"/>
        <v>0.33030000000000004</v>
      </c>
      <c r="G64" s="4">
        <f t="shared" si="0"/>
        <v>0.10830000000000001</v>
      </c>
      <c r="H64" s="5">
        <f t="shared" si="4"/>
        <v>18317.266273919617</v>
      </c>
      <c r="I64" s="5">
        <f t="shared" si="5"/>
        <v>4806.0710470992835</v>
      </c>
      <c r="J64" s="2">
        <f t="shared" si="2"/>
        <v>0.22200000000000003</v>
      </c>
      <c r="K64" s="4">
        <f>(H64/100)^(1/(A64-1927+1))-(I64/100)^(1/(A64-1927+1))</f>
        <v>2.7503872440040711E-2</v>
      </c>
      <c r="L64" s="2">
        <f>($H$109/H63)^(1/(2024-A64+1))-($I$109/I63)^(1/(2024-A64+1))</f>
        <v>2.1340913515532245E-2</v>
      </c>
      <c r="M64" s="5">
        <f t="shared" si="6"/>
        <v>42646.56297219413</v>
      </c>
      <c r="N64" s="5">
        <f t="shared" si="7"/>
        <v>5807.1854489470606</v>
      </c>
      <c r="O64" s="2">
        <f t="shared" si="3"/>
        <v>0.12570000000000001</v>
      </c>
      <c r="P64" s="4">
        <f t="shared" si="8"/>
        <v>4.1389843039034035E-2</v>
      </c>
      <c r="Q64" s="2">
        <f t="shared" si="9"/>
        <v>1.9806364857187564E-2</v>
      </c>
    </row>
    <row r="65" spans="1:17" x14ac:dyDescent="0.2">
      <c r="A65">
        <v>1980</v>
      </c>
      <c r="B65" s="4">
        <f>'French Raw data Value Weight'!J56/100</f>
        <v>0.1807</v>
      </c>
      <c r="C65" s="4">
        <f>'French Raw data Value Weight'!F56/100</f>
        <v>0.39329999999999998</v>
      </c>
      <c r="D65">
        <f>'French Raw data Value Weight'!T56</f>
        <v>15.74</v>
      </c>
      <c r="E65">
        <f>'French Raw data Value Weight'!K56</f>
        <v>41.68</v>
      </c>
      <c r="F65" s="4">
        <f t="shared" si="1"/>
        <v>0.15740000000000001</v>
      </c>
      <c r="G65" s="4">
        <f t="shared" si="0"/>
        <v>0.4168</v>
      </c>
      <c r="H65" s="5">
        <f t="shared" si="4"/>
        <v>21200.403985434565</v>
      </c>
      <c r="I65" s="5">
        <f t="shared" si="5"/>
        <v>6809.2414595302653</v>
      </c>
      <c r="J65" s="2">
        <f t="shared" si="2"/>
        <v>-0.25939999999999996</v>
      </c>
      <c r="K65" s="4">
        <f>(H65/100)^(1/(A65-1927+1))-(I65/100)^(1/(A65-1927+1))</f>
        <v>2.2982979985981533E-2</v>
      </c>
      <c r="L65" s="2">
        <f>($H$109/H64)^(1/(2024-A65+1))-($I$109/I64)^(1/(2024-A65+1))</f>
        <v>1.7210185444030301E-2</v>
      </c>
      <c r="M65" s="5">
        <f t="shared" si="6"/>
        <v>50352.796901269612</v>
      </c>
      <c r="N65" s="5">
        <f t="shared" si="7"/>
        <v>8091.1514860179395</v>
      </c>
      <c r="O65" s="2">
        <f t="shared" si="3"/>
        <v>-0.21259999999999998</v>
      </c>
      <c r="P65" s="4">
        <f t="shared" si="8"/>
        <v>3.7355618366470944E-2</v>
      </c>
      <c r="Q65" s="2">
        <f t="shared" si="9"/>
        <v>1.7622463348448747E-2</v>
      </c>
    </row>
    <row r="66" spans="1:17" x14ac:dyDescent="0.2">
      <c r="A66">
        <v>1981</v>
      </c>
      <c r="B66" s="4">
        <f>'French Raw data Value Weight'!J57/100</f>
        <v>0.17430000000000001</v>
      </c>
      <c r="C66" s="4">
        <f>'French Raw data Value Weight'!F57/100</f>
        <v>-8.4199999999999997E-2</v>
      </c>
      <c r="D66">
        <f>'French Raw data Value Weight'!T57</f>
        <v>11.18</v>
      </c>
      <c r="E66">
        <f>'French Raw data Value Weight'!K57</f>
        <v>-13.85</v>
      </c>
      <c r="F66" s="4">
        <f t="shared" si="1"/>
        <v>0.1118</v>
      </c>
      <c r="G66" s="4">
        <f t="shared" si="0"/>
        <v>-0.13849999999999998</v>
      </c>
      <c r="H66" s="5">
        <f t="shared" si="4"/>
        <v>23570.609151006145</v>
      </c>
      <c r="I66" s="5">
        <f t="shared" si="5"/>
        <v>5866.1615173853243</v>
      </c>
      <c r="J66" s="2">
        <f t="shared" si="2"/>
        <v>0.25029999999999997</v>
      </c>
      <c r="K66" s="4">
        <f>(H66/100)^(1/(A66-1927+1))-(I66/100)^(1/(A66-1927+1))</f>
        <v>2.7577604194561456E-2</v>
      </c>
      <c r="L66" s="2">
        <f>($H$109/H65)^(1/(2024-A66+1))-($I$109/I65)^(1/(2024-A66+1))</f>
        <v>2.271097524196164E-2</v>
      </c>
      <c r="M66" s="5">
        <f t="shared" si="6"/>
        <v>59129.28940116091</v>
      </c>
      <c r="N66" s="5">
        <f t="shared" si="7"/>
        <v>7409.8765308952288</v>
      </c>
      <c r="O66" s="2">
        <f t="shared" si="3"/>
        <v>0.25850000000000001</v>
      </c>
      <c r="P66" s="4">
        <f t="shared" si="8"/>
        <v>4.1617676102807755E-2</v>
      </c>
      <c r="Q66" s="2">
        <f t="shared" si="9"/>
        <v>2.2227083879268195E-2</v>
      </c>
    </row>
    <row r="67" spans="1:17" x14ac:dyDescent="0.2">
      <c r="A67">
        <v>1982</v>
      </c>
      <c r="B67" s="4">
        <f>'French Raw data Value Weight'!J58/100</f>
        <v>0.32490000000000002</v>
      </c>
      <c r="C67" s="4">
        <f>'French Raw data Value Weight'!F58/100</f>
        <v>0.21260000000000001</v>
      </c>
      <c r="D67">
        <f>'French Raw data Value Weight'!T58</f>
        <v>41.67</v>
      </c>
      <c r="E67">
        <f>'French Raw data Value Weight'!K58</f>
        <v>12.94</v>
      </c>
      <c r="F67" s="4">
        <f t="shared" si="1"/>
        <v>0.41670000000000001</v>
      </c>
      <c r="G67" s="4">
        <f t="shared" si="0"/>
        <v>0.12939999999999999</v>
      </c>
      <c r="H67" s="5">
        <f t="shared" si="4"/>
        <v>33392.481984230406</v>
      </c>
      <c r="I67" s="5">
        <f t="shared" si="5"/>
        <v>6625.2428177349848</v>
      </c>
      <c r="J67" s="2">
        <f t="shared" si="2"/>
        <v>0.2873</v>
      </c>
      <c r="K67" s="4">
        <f>(H67/100)^(1/(A67-1927+1))-(I67/100)^(1/(A67-1927+1))</f>
        <v>3.1582722605136615E-2</v>
      </c>
      <c r="L67" s="2">
        <f>($H$109/H66)^(1/(2024-A67+1))-($I$109/I66)^(1/(2024-A67+1))</f>
        <v>1.6631474713647787E-2</v>
      </c>
      <c r="M67" s="5">
        <f t="shared" si="6"/>
        <v>78340.395527598084</v>
      </c>
      <c r="N67" s="5">
        <f t="shared" si="7"/>
        <v>8985.216281363555</v>
      </c>
      <c r="O67" s="2">
        <f t="shared" si="3"/>
        <v>0.11230000000000001</v>
      </c>
      <c r="P67" s="4">
        <f t="shared" si="8"/>
        <v>4.2724318569028918E-2</v>
      </c>
      <c r="Q67" s="2">
        <f t="shared" si="9"/>
        <v>1.623907047138462E-2</v>
      </c>
    </row>
    <row r="68" spans="1:17" x14ac:dyDescent="0.2">
      <c r="A68">
        <v>1983</v>
      </c>
      <c r="B68" s="4">
        <f>'French Raw data Value Weight'!J59/100</f>
        <v>0.33549999999999996</v>
      </c>
      <c r="C68" s="4">
        <f>'French Raw data Value Weight'!F59/100</f>
        <v>0.16510000000000002</v>
      </c>
      <c r="D68">
        <f>'French Raw data Value Weight'!T59</f>
        <v>43.42</v>
      </c>
      <c r="E68">
        <f>'French Raw data Value Weight'!K59</f>
        <v>14.37</v>
      </c>
      <c r="F68" s="4">
        <f t="shared" si="1"/>
        <v>0.43420000000000003</v>
      </c>
      <c r="G68" s="4">
        <f t="shared" si="0"/>
        <v>0.14369999999999999</v>
      </c>
      <c r="H68" s="5">
        <f t="shared" si="4"/>
        <v>47891.497661783251</v>
      </c>
      <c r="I68" s="5">
        <f t="shared" si="5"/>
        <v>7577.2902106435013</v>
      </c>
      <c r="J68" s="2">
        <f t="shared" si="2"/>
        <v>0.29050000000000004</v>
      </c>
      <c r="K68" s="4">
        <f>(H68/100)^(1/(A68-1927+1))-(I68/100)^(1/(A68-1927+1))</f>
        <v>3.5469227738801568E-2</v>
      </c>
      <c r="L68" s="2">
        <f>($H$109/H67)^(1/(2024-A68+1))-($I$109/I67)^(1/(2024-A68+1))</f>
        <v>1.0918428071165165E-2</v>
      </c>
      <c r="M68" s="5">
        <f t="shared" si="6"/>
        <v>104623.59822710723</v>
      </c>
      <c r="N68" s="5">
        <f t="shared" si="7"/>
        <v>10468.675489416679</v>
      </c>
      <c r="O68" s="2">
        <f t="shared" si="3"/>
        <v>0.17039999999999994</v>
      </c>
      <c r="P68" s="4">
        <f t="shared" si="8"/>
        <v>4.4715988663929451E-2</v>
      </c>
      <c r="Q68" s="2">
        <f t="shared" si="9"/>
        <v>1.4198610851086535E-2</v>
      </c>
    </row>
    <row r="69" spans="1:17" x14ac:dyDescent="0.2">
      <c r="A69">
        <v>1984</v>
      </c>
      <c r="B69" s="4">
        <f>'French Raw data Value Weight'!J60/100</f>
        <v>0.19120000000000001</v>
      </c>
      <c r="C69" s="4">
        <f>'French Raw data Value Weight'!F60/100</f>
        <v>-4.4299999999999999E-2</v>
      </c>
      <c r="D69">
        <f>'French Raw data Value Weight'!T60</f>
        <v>22.38</v>
      </c>
      <c r="E69">
        <f>'French Raw data Value Weight'!K60</f>
        <v>-7.8</v>
      </c>
      <c r="F69" s="4">
        <f t="shared" si="1"/>
        <v>0.2238</v>
      </c>
      <c r="G69" s="4">
        <f t="shared" si="0"/>
        <v>-7.8E-2</v>
      </c>
      <c r="H69" s="5">
        <f t="shared" si="4"/>
        <v>58609.614838490343</v>
      </c>
      <c r="I69" s="5">
        <f t="shared" si="5"/>
        <v>6986.2615742133084</v>
      </c>
      <c r="J69" s="2">
        <f t="shared" si="2"/>
        <v>0.30180000000000001</v>
      </c>
      <c r="K69" s="4">
        <f>(H69/100)^(1/(A69-1927+1))-(I69/100)^(1/(A69-1927+1))</f>
        <v>4.0189697036619121E-2</v>
      </c>
      <c r="L69" s="2">
        <f>($H$109/H68)^(1/(2024-A69+1))-($I$109/I68)^(1/(2024-A69+1))</f>
        <v>4.9672960757418672E-3</v>
      </c>
      <c r="M69" s="5">
        <f t="shared" si="6"/>
        <v>124627.63020813014</v>
      </c>
      <c r="N69" s="5">
        <f t="shared" si="7"/>
        <v>10004.913165235519</v>
      </c>
      <c r="O69" s="2">
        <f t="shared" si="3"/>
        <v>0.23550000000000001</v>
      </c>
      <c r="P69" s="4">
        <f t="shared" si="8"/>
        <v>4.8119887453905275E-2</v>
      </c>
      <c r="Q69" s="2">
        <f t="shared" si="9"/>
        <v>1.0757287128720483E-2</v>
      </c>
    </row>
    <row r="70" spans="1:17" x14ac:dyDescent="0.2">
      <c r="A70">
        <v>1985</v>
      </c>
      <c r="B70" s="4">
        <f>'French Raw data Value Weight'!J61/100</f>
        <v>0.32899999999999996</v>
      </c>
      <c r="C70" s="4">
        <f>'French Raw data Value Weight'!F61/100</f>
        <v>0.31170000000000003</v>
      </c>
      <c r="D70">
        <f>'French Raw data Value Weight'!T61</f>
        <v>28.95</v>
      </c>
      <c r="E70">
        <f>'French Raw data Value Weight'!K61</f>
        <v>29.07</v>
      </c>
      <c r="F70" s="4">
        <f t="shared" si="1"/>
        <v>0.28949999999999998</v>
      </c>
      <c r="G70" s="4">
        <f t="shared" si="0"/>
        <v>0.29070000000000001</v>
      </c>
      <c r="H70" s="5">
        <f t="shared" si="4"/>
        <v>75577.098334233291</v>
      </c>
      <c r="I70" s="5">
        <f t="shared" si="5"/>
        <v>9017.1678138371171</v>
      </c>
      <c r="J70" s="2">
        <f t="shared" si="2"/>
        <v>-1.2000000000000344E-3</v>
      </c>
      <c r="K70" s="4">
        <f>(H70/100)^(1/(A70-1927+1))-(I70/100)^(1/(A70-1927+1))</f>
        <v>3.9600527757956083E-2</v>
      </c>
      <c r="L70" s="2">
        <f>($H$109/H69)^(1/(2024-A70+1))-($I$109/I69)^(1/(2024-A70+1))</f>
        <v>-2.8394857392712858E-3</v>
      </c>
      <c r="M70" s="5">
        <f t="shared" si="6"/>
        <v>165630.12054660494</v>
      </c>
      <c r="N70" s="5">
        <f t="shared" si="7"/>
        <v>13123.444598839431</v>
      </c>
      <c r="O70" s="2">
        <f t="shared" si="3"/>
        <v>1.7299999999999927E-2</v>
      </c>
      <c r="P70" s="4">
        <f t="shared" si="8"/>
        <v>4.7692588267050251E-2</v>
      </c>
      <c r="Q70" s="2">
        <f t="shared" si="9"/>
        <v>4.8258603362862917E-3</v>
      </c>
    </row>
    <row r="71" spans="1:17" x14ac:dyDescent="0.2">
      <c r="A71">
        <v>1986</v>
      </c>
      <c r="B71" s="4">
        <f>'French Raw data Value Weight'!J62/100</f>
        <v>0.23809999999999998</v>
      </c>
      <c r="C71" s="4">
        <f>'French Raw data Value Weight'!F62/100</f>
        <v>0.1208</v>
      </c>
      <c r="D71">
        <f>'French Raw data Value Weight'!T62</f>
        <v>18.39</v>
      </c>
      <c r="E71">
        <f>'French Raw data Value Weight'!K62</f>
        <v>9.5399999999999991</v>
      </c>
      <c r="F71" s="4">
        <f t="shared" si="1"/>
        <v>0.18390000000000001</v>
      </c>
      <c r="G71" s="4">
        <f t="shared" si="0"/>
        <v>9.5399999999999985E-2</v>
      </c>
      <c r="H71" s="5">
        <f t="shared" si="4"/>
        <v>89475.726717898797</v>
      </c>
      <c r="I71" s="5">
        <f t="shared" si="5"/>
        <v>9877.4056232771782</v>
      </c>
      <c r="J71" s="2">
        <f t="shared" si="2"/>
        <v>8.8500000000000023E-2</v>
      </c>
      <c r="K71" s="4">
        <f>(H71/100)^(1/(A71-1927+1))-(I71/100)^(1/(A71-1927+1))</f>
        <v>4.0387655800015798E-2</v>
      </c>
      <c r="L71" s="2">
        <f>($H$109/H70)^(1/(2024-A71+1))-($I$109/I70)^(1/(2024-A71+1))</f>
        <v>-2.8751911167652633E-3</v>
      </c>
      <c r="M71" s="5">
        <f t="shared" si="6"/>
        <v>205066.65224875158</v>
      </c>
      <c r="N71" s="5">
        <f t="shared" si="7"/>
        <v>14708.756706379234</v>
      </c>
      <c r="O71" s="2">
        <f t="shared" si="3"/>
        <v>0.11729999999999997</v>
      </c>
      <c r="P71" s="4">
        <f t="shared" si="8"/>
        <v>4.8787518835749832E-2</v>
      </c>
      <c r="Q71" s="2">
        <f t="shared" si="9"/>
        <v>4.5520560668588228E-3</v>
      </c>
    </row>
    <row r="72" spans="1:17" x14ac:dyDescent="0.2">
      <c r="A72">
        <v>1987</v>
      </c>
      <c r="B72" s="4">
        <f>'French Raw data Value Weight'!J63/100</f>
        <v>-9.8999999999999991E-3</v>
      </c>
      <c r="C72" s="4">
        <f>'French Raw data Value Weight'!F63/100</f>
        <v>5.3499999999999999E-2</v>
      </c>
      <c r="D72">
        <f>'French Raw data Value Weight'!T63</f>
        <v>1.85</v>
      </c>
      <c r="E72">
        <f>'French Raw data Value Weight'!K63</f>
        <v>1.64</v>
      </c>
      <c r="F72" s="4">
        <f t="shared" si="1"/>
        <v>1.8500000000000003E-2</v>
      </c>
      <c r="G72" s="4">
        <f t="shared" si="0"/>
        <v>1.6399999999999998E-2</v>
      </c>
      <c r="H72" s="5">
        <f t="shared" si="4"/>
        <v>91131.027662179928</v>
      </c>
      <c r="I72" s="5">
        <f t="shared" si="5"/>
        <v>10039.395075498924</v>
      </c>
      <c r="J72" s="2">
        <f t="shared" si="2"/>
        <v>2.1000000000000046E-3</v>
      </c>
      <c r="K72" s="4">
        <f>(H72/100)^(1/(A72-1927+1))-(I72/100)^(1/(A72-1927+1))</f>
        <v>3.9712141692637593E-2</v>
      </c>
      <c r="L72" s="2">
        <f>($H$109/H71)^(1/(2024-A72+1))-($I$109/I71)^(1/(2024-A72+1))</f>
        <v>-5.2325066649796526E-3</v>
      </c>
      <c r="M72" s="5">
        <f t="shared" si="6"/>
        <v>203036.49239148892</v>
      </c>
      <c r="N72" s="5">
        <f t="shared" si="7"/>
        <v>15495.675190170525</v>
      </c>
      <c r="O72" s="2">
        <f t="shared" si="3"/>
        <v>-6.3399999999999998E-2</v>
      </c>
      <c r="P72" s="4">
        <f t="shared" si="8"/>
        <v>4.6792513128637747E-2</v>
      </c>
      <c r="Q72" s="2">
        <f t="shared" si="9"/>
        <v>1.7251650692160503E-3</v>
      </c>
    </row>
    <row r="73" spans="1:17" x14ac:dyDescent="0.2">
      <c r="A73">
        <v>1988</v>
      </c>
      <c r="B73" s="4">
        <f>'French Raw data Value Weight'!J64/100</f>
        <v>0.29260000000000003</v>
      </c>
      <c r="C73" s="4">
        <f>'French Raw data Value Weight'!F64/100</f>
        <v>0.1069</v>
      </c>
      <c r="D73">
        <f>'French Raw data Value Weight'!T64</f>
        <v>32.56</v>
      </c>
      <c r="E73">
        <f>'French Raw data Value Weight'!K64</f>
        <v>9.89</v>
      </c>
      <c r="F73" s="4">
        <f t="shared" si="1"/>
        <v>0.3256</v>
      </c>
      <c r="G73" s="4">
        <f t="shared" si="0"/>
        <v>9.8900000000000002E-2</v>
      </c>
      <c r="H73" s="5">
        <f t="shared" si="4"/>
        <v>120803.29026898573</v>
      </c>
      <c r="I73" s="5">
        <f t="shared" si="5"/>
        <v>11032.291248465766</v>
      </c>
      <c r="J73" s="2">
        <f t="shared" si="2"/>
        <v>0.22670000000000001</v>
      </c>
      <c r="K73" s="4">
        <f>(H73/100)^(1/(A73-1927+1))-(I73/100)^(1/(A73-1927+1))</f>
        <v>4.2458799554422111E-2</v>
      </c>
      <c r="L73" s="2">
        <f>($H$109/H72)^(1/(2024-A73+1))-($I$109/I72)^(1/(2024-A73+1))</f>
        <v>-5.4499065382935807E-3</v>
      </c>
      <c r="M73" s="5">
        <f t="shared" si="6"/>
        <v>262444.97006523859</v>
      </c>
      <c r="N73" s="5">
        <f t="shared" si="7"/>
        <v>17152.162867999752</v>
      </c>
      <c r="O73" s="2">
        <f t="shared" si="3"/>
        <v>0.18570000000000003</v>
      </c>
      <c r="P73" s="4">
        <f t="shared" si="8"/>
        <v>4.8872674465790134E-2</v>
      </c>
      <c r="Q73" s="2">
        <f t="shared" si="9"/>
        <v>3.6646055210420858E-3</v>
      </c>
    </row>
    <row r="74" spans="1:17" x14ac:dyDescent="0.2">
      <c r="A74">
        <v>1989</v>
      </c>
      <c r="B74" s="4">
        <f>'French Raw data Value Weight'!J65/100</f>
        <v>0.28689999999999999</v>
      </c>
      <c r="C74" s="4">
        <f>'French Raw data Value Weight'!F65/100</f>
        <v>0.33960000000000001</v>
      </c>
      <c r="D74">
        <f>'French Raw data Value Weight'!T65</f>
        <v>27.91</v>
      </c>
      <c r="E74">
        <f>'French Raw data Value Weight'!K65</f>
        <v>36.15</v>
      </c>
      <c r="F74" s="4">
        <f t="shared" si="1"/>
        <v>0.27910000000000001</v>
      </c>
      <c r="G74" s="4">
        <f t="shared" si="0"/>
        <v>0.36149999999999999</v>
      </c>
      <c r="H74" s="5">
        <f t="shared" si="4"/>
        <v>154519.48858305966</v>
      </c>
      <c r="I74" s="5">
        <f t="shared" si="5"/>
        <v>15020.464534786141</v>
      </c>
      <c r="J74" s="2">
        <f t="shared" si="2"/>
        <v>-8.2399999999999973E-2</v>
      </c>
      <c r="K74" s="4">
        <f>(H74/100)^(1/(A74-1927+1))-(I74/100)^(1/(A74-1927+1))</f>
        <v>4.081255262918182E-2</v>
      </c>
      <c r="L74" s="2">
        <f>($H$109/H73)^(1/(2024-A74+1))-($I$109/I73)^(1/(2024-A74+1))</f>
        <v>-1.1409827930596528E-2</v>
      </c>
      <c r="M74" s="5">
        <f t="shared" si="6"/>
        <v>337740.43197695556</v>
      </c>
      <c r="N74" s="5">
        <f t="shared" si="7"/>
        <v>22977.037377972465</v>
      </c>
      <c r="O74" s="2">
        <f t="shared" si="3"/>
        <v>-5.2700000000000025E-2</v>
      </c>
      <c r="P74" s="4">
        <f t="shared" si="8"/>
        <v>4.7515087512834064E-2</v>
      </c>
      <c r="Q74" s="2">
        <f t="shared" si="9"/>
        <v>-1.0812130492827698E-3</v>
      </c>
    </row>
    <row r="75" spans="1:17" x14ac:dyDescent="0.2">
      <c r="A75">
        <v>1990</v>
      </c>
      <c r="B75" s="4">
        <f>'French Raw data Value Weight'!J66/100</f>
        <v>-0.1668</v>
      </c>
      <c r="C75" s="4">
        <f>'French Raw data Value Weight'!F66/100</f>
        <v>2.4500000000000001E-2</v>
      </c>
      <c r="D75">
        <f>'French Raw data Value Weight'!T66</f>
        <v>-29.15</v>
      </c>
      <c r="E75">
        <f>'French Raw data Value Weight'!K66</f>
        <v>5.9</v>
      </c>
      <c r="F75" s="4">
        <f t="shared" si="1"/>
        <v>-0.29149999999999998</v>
      </c>
      <c r="G75" s="4">
        <f t="shared" si="0"/>
        <v>5.9000000000000004E-2</v>
      </c>
      <c r="H75" s="5">
        <f t="shared" si="4"/>
        <v>109477.05766109777</v>
      </c>
      <c r="I75" s="5">
        <f t="shared" si="5"/>
        <v>15906.671942338522</v>
      </c>
      <c r="J75" s="2">
        <f t="shared" si="2"/>
        <v>-0.35049999999999998</v>
      </c>
      <c r="K75" s="4">
        <f>(H75/100)^(1/(A75-1927+1))-(I75/100)^(1/(A75-1927+1))</f>
        <v>3.3121341765633305E-2</v>
      </c>
      <c r="L75" s="2">
        <f>($H$109/H74)^(1/(2024-A75+1))-($I$109/I74)^(1/(2024-A75+1))</f>
        <v>-9.6968600679490091E-3</v>
      </c>
      <c r="M75" s="5">
        <f t="shared" si="6"/>
        <v>281405.32792319934</v>
      </c>
      <c r="N75" s="5">
        <f t="shared" si="7"/>
        <v>23539.974793732788</v>
      </c>
      <c r="O75" s="2">
        <f t="shared" si="3"/>
        <v>-0.1913</v>
      </c>
      <c r="P75" s="4">
        <f t="shared" si="8"/>
        <v>4.304953266578937E-2</v>
      </c>
      <c r="Q75" s="2">
        <f t="shared" si="9"/>
        <v>1.7572950649791252E-4</v>
      </c>
    </row>
    <row r="76" spans="1:17" x14ac:dyDescent="0.2">
      <c r="A76">
        <v>1991</v>
      </c>
      <c r="B76" s="4">
        <f>'French Raw data Value Weight'!J67/100</f>
        <v>0.2964</v>
      </c>
      <c r="C76" s="4">
        <f>'French Raw data Value Weight'!F67/100</f>
        <v>0.498</v>
      </c>
      <c r="D76">
        <f>'French Raw data Value Weight'!T67</f>
        <v>27.46</v>
      </c>
      <c r="E76">
        <f>'French Raw data Value Weight'!K67</f>
        <v>57.94</v>
      </c>
      <c r="F76" s="4">
        <f t="shared" si="1"/>
        <v>0.27460000000000001</v>
      </c>
      <c r="G76" s="4">
        <f t="shared" ref="G76:G108" si="10">E76/100</f>
        <v>0.57940000000000003</v>
      </c>
      <c r="H76" s="5">
        <f t="shared" si="4"/>
        <v>139539.4576948352</v>
      </c>
      <c r="I76" s="5">
        <f t="shared" si="5"/>
        <v>25122.997665729465</v>
      </c>
      <c r="J76" s="2">
        <f t="shared" si="2"/>
        <v>-0.30480000000000002</v>
      </c>
      <c r="K76" s="4">
        <f>(H76/100)^(1/(A76-1927+1))-(I76/100)^(1/(A76-1927+1))</f>
        <v>2.9100800475410527E-2</v>
      </c>
      <c r="L76" s="2">
        <f>($H$109/H75)^(1/(2024-A76+1))-($I$109/I75)^(1/(2024-A76+1))</f>
        <v>3.1848585874496571E-3</v>
      </c>
      <c r="M76" s="5">
        <f t="shared" si="6"/>
        <v>364813.86711963563</v>
      </c>
      <c r="N76" s="5">
        <f t="shared" si="7"/>
        <v>35262.882241011714</v>
      </c>
      <c r="O76" s="2">
        <f t="shared" si="3"/>
        <v>-0.2016</v>
      </c>
      <c r="P76" s="4">
        <f t="shared" si="8"/>
        <v>4.0057292083724327E-2</v>
      </c>
      <c r="Q76" s="2">
        <f t="shared" si="9"/>
        <v>7.0213066385482747E-3</v>
      </c>
    </row>
    <row r="77" spans="1:17" x14ac:dyDescent="0.2">
      <c r="A77">
        <v>1992</v>
      </c>
      <c r="B77" s="4">
        <f>'French Raw data Value Weight'!J68/100</f>
        <v>0.31059999999999999</v>
      </c>
      <c r="C77" s="4">
        <f>'French Raw data Value Weight'!F68/100</f>
        <v>2.8300000000000002E-2</v>
      </c>
      <c r="D77">
        <f>'French Raw data Value Weight'!T68</f>
        <v>41.48</v>
      </c>
      <c r="E77">
        <f>'French Raw data Value Weight'!K68</f>
        <v>-1.26</v>
      </c>
      <c r="F77" s="4">
        <f t="shared" ref="F77:F108" si="11">D77/100</f>
        <v>0.41479999999999995</v>
      </c>
      <c r="G77" s="4">
        <f t="shared" si="10"/>
        <v>-1.26E-2</v>
      </c>
      <c r="H77" s="5">
        <f t="shared" si="4"/>
        <v>197420.42474665286</v>
      </c>
      <c r="I77" s="5">
        <f t="shared" si="5"/>
        <v>24806.447895141275</v>
      </c>
      <c r="J77" s="2">
        <f t="shared" ref="J77:J108" si="12">F77-G77</f>
        <v>0.42739999999999995</v>
      </c>
      <c r="K77" s="4">
        <f>(H77/100)^(1/(A77-1927+1))-(I77/100)^(1/(A77-1927+1))</f>
        <v>3.4708591860173499E-2</v>
      </c>
      <c r="L77" s="2">
        <f>($H$109/H76)^(1/(2024-A77+1))-($I$109/I76)^(1/(2024-A77+1))</f>
        <v>1.0483266751250442E-2</v>
      </c>
      <c r="M77" s="5">
        <f t="shared" si="6"/>
        <v>478125.05424699443</v>
      </c>
      <c r="N77" s="5">
        <f t="shared" si="7"/>
        <v>36260.821808432345</v>
      </c>
      <c r="O77" s="2">
        <f t="shared" ref="O77:O109" si="13">B77-C77</f>
        <v>0.2823</v>
      </c>
      <c r="P77" s="4">
        <f t="shared" si="8"/>
        <v>4.3573522830113287E-2</v>
      </c>
      <c r="Q77" s="2">
        <f t="shared" si="9"/>
        <v>1.2083349947225264E-2</v>
      </c>
    </row>
    <row r="78" spans="1:17" x14ac:dyDescent="0.2">
      <c r="A78">
        <v>1993</v>
      </c>
      <c r="B78" s="4">
        <f>'French Raw data Value Weight'!J69/100</f>
        <v>0.25</v>
      </c>
      <c r="C78" s="4">
        <f>'French Raw data Value Weight'!F69/100</f>
        <v>-1.7600000000000001E-2</v>
      </c>
      <c r="D78">
        <f>'French Raw data Value Weight'!T69</f>
        <v>28.65</v>
      </c>
      <c r="E78">
        <f>'French Raw data Value Weight'!K69</f>
        <v>-4.66</v>
      </c>
      <c r="F78" s="4">
        <f t="shared" si="11"/>
        <v>0.28649999999999998</v>
      </c>
      <c r="G78" s="4">
        <f t="shared" si="10"/>
        <v>-4.6600000000000003E-2</v>
      </c>
      <c r="H78" s="5">
        <f t="shared" ref="H78:H108" si="14">H77*(1+F78)</f>
        <v>253981.37643656891</v>
      </c>
      <c r="I78" s="5">
        <f t="shared" ref="I78:I108" si="15">I77*(1+G78)</f>
        <v>23650.467423227692</v>
      </c>
      <c r="J78" s="2">
        <f t="shared" si="12"/>
        <v>0.33309999999999995</v>
      </c>
      <c r="K78" s="4">
        <f>(H78/100)^(1/(A78-1927+1))-(I78/100)^(1/(A78-1927+1))</f>
        <v>3.9131861877351515E-2</v>
      </c>
      <c r="L78" s="2">
        <f>($H$109/H77)^(1/(2024-A78+1))-($I$109/I77)^(1/(2024-A78+1))</f>
        <v>-1.6848350006630763E-3</v>
      </c>
      <c r="M78" s="5">
        <f t="shared" ref="M78:M109" si="16">M77*(1+B78)</f>
        <v>597656.3178087431</v>
      </c>
      <c r="N78" s="5">
        <f t="shared" ref="N78:N109" si="17">N77*(1+C78)</f>
        <v>35622.631344603935</v>
      </c>
      <c r="O78" s="2">
        <f t="shared" si="13"/>
        <v>0.2676</v>
      </c>
      <c r="P78" s="4">
        <f t="shared" ref="P78:P109" si="18">(M78/100)^(1/(A78-1927+1))-(N78/100)^(1/(A78-1927+1))</f>
        <v>4.6928526210621158E-2</v>
      </c>
      <c r="Q78" s="2">
        <f t="shared" ref="Q78:Q109" si="19">($M$109/M77)^(1/(2024-A78+1))-($N$109/N77)^(1/(2024-A78+1))</f>
        <v>3.9825654418668144E-3</v>
      </c>
    </row>
    <row r="79" spans="1:17" x14ac:dyDescent="0.2">
      <c r="A79">
        <v>1994</v>
      </c>
      <c r="B79" s="4">
        <f>'French Raw data Value Weight'!J70/100</f>
        <v>-4.0500000000000001E-2</v>
      </c>
      <c r="C79" s="4">
        <f>'French Raw data Value Weight'!F70/100</f>
        <v>1.01E-2</v>
      </c>
      <c r="D79">
        <f>'French Raw data Value Weight'!T70</f>
        <v>-3.77</v>
      </c>
      <c r="E79">
        <f>'French Raw data Value Weight'!K70</f>
        <v>-0.24</v>
      </c>
      <c r="F79" s="4">
        <f t="shared" si="11"/>
        <v>-3.7699999999999997E-2</v>
      </c>
      <c r="G79" s="4">
        <f t="shared" si="10"/>
        <v>-2.3999999999999998E-3</v>
      </c>
      <c r="H79" s="5">
        <f t="shared" si="14"/>
        <v>244406.27854491028</v>
      </c>
      <c r="I79" s="5">
        <f t="shared" si="15"/>
        <v>23593.706301411945</v>
      </c>
      <c r="J79" s="2">
        <f t="shared" si="12"/>
        <v>-3.5299999999999998E-2</v>
      </c>
      <c r="K79" s="4">
        <f>(H79/100)^(1/(A79-1927+1))-(I79/100)^(1/(A79-1927+1))</f>
        <v>3.7904353822366454E-2</v>
      </c>
      <c r="L79" s="2">
        <f>($H$109/H78)^(1/(2024-A79+1))-($I$109/I78)^(1/(2024-A79+1))</f>
        <v>-1.2468614870722927E-2</v>
      </c>
      <c r="M79" s="5">
        <f t="shared" si="16"/>
        <v>573451.23693748901</v>
      </c>
      <c r="N79" s="5">
        <f t="shared" si="17"/>
        <v>35982.419921184432</v>
      </c>
      <c r="O79" s="2">
        <f t="shared" si="13"/>
        <v>-5.0599999999999999E-2</v>
      </c>
      <c r="P79" s="4">
        <f t="shared" si="18"/>
        <v>4.5312574653670668E-2</v>
      </c>
      <c r="Q79" s="2">
        <f t="shared" si="19"/>
        <v>-4.5662753587822902E-3</v>
      </c>
    </row>
    <row r="80" spans="1:17" x14ac:dyDescent="0.2">
      <c r="A80">
        <v>1995</v>
      </c>
      <c r="B80" s="4">
        <f>'French Raw data Value Weight'!J71/100</f>
        <v>0.45880000000000004</v>
      </c>
      <c r="C80" s="4">
        <f>'French Raw data Value Weight'!F71/100</f>
        <v>0.38040000000000002</v>
      </c>
      <c r="D80">
        <f>'French Raw data Value Weight'!T71</f>
        <v>45.22</v>
      </c>
      <c r="E80">
        <f>'French Raw data Value Weight'!K71</f>
        <v>37.9</v>
      </c>
      <c r="F80" s="4">
        <f t="shared" si="11"/>
        <v>0.45219999999999999</v>
      </c>
      <c r="G80" s="4">
        <f t="shared" si="10"/>
        <v>0.379</v>
      </c>
      <c r="H80" s="5">
        <f t="shared" si="14"/>
        <v>354926.7977029187</v>
      </c>
      <c r="I80" s="5">
        <f t="shared" si="15"/>
        <v>32535.72098964707</v>
      </c>
      <c r="J80" s="2">
        <f t="shared" si="12"/>
        <v>7.3199999999999987E-2</v>
      </c>
      <c r="K80" s="4">
        <f>(H80/100)^(1/(A80-1927+1))-(I80/100)^(1/(A80-1927+1))</f>
        <v>3.83198731652723E-2</v>
      </c>
      <c r="L80" s="2">
        <f>($H$109/H79)^(1/(2024-A80+1))-($I$109/I79)^(1/(2024-A80+1))</f>
        <v>-1.1599398353073775E-2</v>
      </c>
      <c r="M80" s="5">
        <f t="shared" si="16"/>
        <v>836550.66444440908</v>
      </c>
      <c r="N80" s="5">
        <f t="shared" si="17"/>
        <v>49670.132459202992</v>
      </c>
      <c r="O80" s="2">
        <f t="shared" si="13"/>
        <v>7.8400000000000025E-2</v>
      </c>
      <c r="P80" s="4">
        <f t="shared" si="18"/>
        <v>4.5707633941562076E-2</v>
      </c>
      <c r="Q80" s="2">
        <f t="shared" si="19"/>
        <v>-2.8172047488210783E-3</v>
      </c>
    </row>
    <row r="81" spans="1:17" x14ac:dyDescent="0.2">
      <c r="A81">
        <v>1996</v>
      </c>
      <c r="B81" s="4">
        <f>'French Raw data Value Weight'!J72/100</f>
        <v>0.23230000000000001</v>
      </c>
      <c r="C81" s="4">
        <f>'French Raw data Value Weight'!F72/100</f>
        <v>0.20660000000000001</v>
      </c>
      <c r="D81">
        <f>'French Raw data Value Weight'!T72</f>
        <v>24.81</v>
      </c>
      <c r="E81">
        <f>'French Raw data Value Weight'!K72</f>
        <v>19.559999999999999</v>
      </c>
      <c r="F81" s="4">
        <f t="shared" si="11"/>
        <v>0.24809999999999999</v>
      </c>
      <c r="G81" s="4">
        <f t="shared" si="10"/>
        <v>0.1956</v>
      </c>
      <c r="H81" s="5">
        <f t="shared" si="14"/>
        <v>442984.13621301285</v>
      </c>
      <c r="I81" s="5">
        <f t="shared" si="15"/>
        <v>38899.708015222037</v>
      </c>
      <c r="J81" s="2">
        <f t="shared" si="12"/>
        <v>5.2499999999999991E-2</v>
      </c>
      <c r="K81" s="4">
        <f>(H81/100)^(1/(A81-1927+1))-(I81/100)^(1/(A81-1927+1))</f>
        <v>3.8506171188697369E-2</v>
      </c>
      <c r="L81" s="2">
        <f>($H$109/H80)^(1/(2024-A81+1))-($I$109/I80)^(1/(2024-A81+1))</f>
        <v>-1.3872671385734892E-2</v>
      </c>
      <c r="M81" s="5">
        <f t="shared" si="16"/>
        <v>1030881.3837948453</v>
      </c>
      <c r="N81" s="5">
        <f t="shared" si="17"/>
        <v>59931.981825274328</v>
      </c>
      <c r="O81" s="2">
        <f t="shared" si="13"/>
        <v>2.5700000000000001E-2</v>
      </c>
      <c r="P81" s="4">
        <f t="shared" si="18"/>
        <v>4.5447927044308667E-2</v>
      </c>
      <c r="Q81" s="2">
        <f t="shared" si="19"/>
        <v>-5.0097524758061507E-3</v>
      </c>
    </row>
    <row r="82" spans="1:17" x14ac:dyDescent="0.2">
      <c r="A82">
        <v>1997</v>
      </c>
      <c r="B82" s="4">
        <f>'French Raw data Value Weight'!J73/100</f>
        <v>0.34610000000000002</v>
      </c>
      <c r="C82" s="4">
        <f>'French Raw data Value Weight'!F73/100</f>
        <v>0.2949</v>
      </c>
      <c r="D82">
        <f>'French Raw data Value Weight'!T73</f>
        <v>32.840000000000003</v>
      </c>
      <c r="E82">
        <f>'French Raw data Value Weight'!K73</f>
        <v>28.83</v>
      </c>
      <c r="F82" s="4">
        <f t="shared" si="11"/>
        <v>0.32840000000000003</v>
      </c>
      <c r="G82" s="4">
        <f t="shared" si="10"/>
        <v>0.2883</v>
      </c>
      <c r="H82" s="5">
        <f t="shared" si="14"/>
        <v>588460.12654536625</v>
      </c>
      <c r="I82" s="5">
        <f t="shared" si="15"/>
        <v>50114.493836010552</v>
      </c>
      <c r="J82" s="2">
        <f t="shared" si="12"/>
        <v>4.0100000000000025E-2</v>
      </c>
      <c r="K82" s="4">
        <f>(H82/100)^(1/(A82-1927+1))-(I82/100)^(1/(A82-1927+1))</f>
        <v>3.853222107827281E-2</v>
      </c>
      <c r="L82" s="2">
        <f>($H$109/H81)^(1/(2024-A82+1))-($I$109/I81)^(1/(2024-A82+1))</f>
        <v>-1.6007680573246974E-2</v>
      </c>
      <c r="M82" s="5">
        <f t="shared" si="16"/>
        <v>1387669.4307262413</v>
      </c>
      <c r="N82" s="5">
        <f t="shared" si="17"/>
        <v>77605.923265547724</v>
      </c>
      <c r="O82" s="2">
        <f t="shared" si="13"/>
        <v>5.1200000000000023E-2</v>
      </c>
      <c r="P82" s="4">
        <f t="shared" si="18"/>
        <v>4.5524960983664098E-2</v>
      </c>
      <c r="Q82" s="2">
        <f t="shared" si="19"/>
        <v>-6.0062556084490293E-3</v>
      </c>
    </row>
    <row r="83" spans="1:17" x14ac:dyDescent="0.2">
      <c r="A83">
        <v>1998</v>
      </c>
      <c r="B83" s="4">
        <f>'French Raw data Value Weight'!J74/100</f>
        <v>0.10289999999999999</v>
      </c>
      <c r="C83" s="4">
        <f>'French Raw data Value Weight'!F74/100</f>
        <v>0.41689999999999999</v>
      </c>
      <c r="D83">
        <f>'French Raw data Value Weight'!T74</f>
        <v>15.87</v>
      </c>
      <c r="E83">
        <f>'French Raw data Value Weight'!K74</f>
        <v>41.66</v>
      </c>
      <c r="F83" s="4">
        <f t="shared" si="11"/>
        <v>0.15869999999999998</v>
      </c>
      <c r="G83" s="4">
        <f t="shared" si="10"/>
        <v>0.41659999999999997</v>
      </c>
      <c r="H83" s="5">
        <f t="shared" si="14"/>
        <v>681848.74862811586</v>
      </c>
      <c r="I83" s="5">
        <f t="shared" si="15"/>
        <v>70992.191968092535</v>
      </c>
      <c r="J83" s="2">
        <f t="shared" si="12"/>
        <v>-0.25790000000000002</v>
      </c>
      <c r="K83" s="4">
        <f>(H83/100)^(1/(A83-1927+1))-(I83/100)^(1/(A83-1927+1))</f>
        <v>3.4966048854379483E-2</v>
      </c>
      <c r="L83" s="2">
        <f>($H$109/H82)^(1/(2024-A83+1))-($I$109/I82)^(1/(2024-A83+1))</f>
        <v>-1.7737830860317105E-2</v>
      </c>
      <c r="M83" s="5">
        <f t="shared" si="16"/>
        <v>1530460.6151479715</v>
      </c>
      <c r="N83" s="5">
        <f t="shared" si="17"/>
        <v>109959.83267495458</v>
      </c>
      <c r="O83" s="2">
        <f t="shared" si="13"/>
        <v>-0.314</v>
      </c>
      <c r="P83" s="4">
        <f t="shared" si="18"/>
        <v>4.1054235040206777E-2</v>
      </c>
      <c r="Q83" s="2">
        <f t="shared" si="19"/>
        <v>-7.7707278477183728E-3</v>
      </c>
    </row>
    <row r="84" spans="1:17" x14ac:dyDescent="0.2">
      <c r="A84">
        <v>1999</v>
      </c>
      <c r="B84" s="4">
        <f>'French Raw data Value Weight'!J75/100</f>
        <v>4.1299999999999996E-2</v>
      </c>
      <c r="C84" s="4">
        <f>'French Raw data Value Weight'!F75/100</f>
        <v>0.28600000000000003</v>
      </c>
      <c r="D84">
        <f>'French Raw data Value Weight'!T75</f>
        <v>7.76</v>
      </c>
      <c r="E84">
        <f>'French Raw data Value Weight'!K75</f>
        <v>30.24</v>
      </c>
      <c r="F84" s="4">
        <f t="shared" si="11"/>
        <v>7.7600000000000002E-2</v>
      </c>
      <c r="G84" s="4">
        <f t="shared" si="10"/>
        <v>0.3024</v>
      </c>
      <c r="H84" s="5">
        <f t="shared" si="14"/>
        <v>734760.21152165753</v>
      </c>
      <c r="I84" s="5">
        <f t="shared" si="15"/>
        <v>92460.230819243719</v>
      </c>
      <c r="J84" s="2">
        <f t="shared" si="12"/>
        <v>-0.2248</v>
      </c>
      <c r="K84" s="4">
        <f>(H84/100)^(1/(A84-1927+1))-(I84/100)^(1/(A84-1927+1))</f>
        <v>3.1625480189515054E-2</v>
      </c>
      <c r="L84" s="2">
        <f>($H$109/H83)^(1/(2024-A84+1))-($I$109/I83)^(1/(2024-A84+1))</f>
        <v>-9.8996195813572108E-3</v>
      </c>
      <c r="M84" s="5">
        <f t="shared" si="16"/>
        <v>1593668.6385535826</v>
      </c>
      <c r="N84" s="5">
        <f t="shared" si="17"/>
        <v>141408.34481999159</v>
      </c>
      <c r="O84" s="2">
        <f t="shared" si="13"/>
        <v>-0.24470000000000003</v>
      </c>
      <c r="P84" s="4">
        <f t="shared" si="18"/>
        <v>3.7261371840801027E-2</v>
      </c>
      <c r="Q84" s="2">
        <f t="shared" si="19"/>
        <v>2.532834443500942E-3</v>
      </c>
    </row>
    <row r="85" spans="1:17" x14ac:dyDescent="0.2">
      <c r="A85">
        <v>2000</v>
      </c>
      <c r="B85" s="4">
        <f>'French Raw data Value Weight'!J76/100</f>
        <v>0.21920000000000001</v>
      </c>
      <c r="C85" s="4">
        <f>'French Raw data Value Weight'!F76/100</f>
        <v>-0.14560000000000001</v>
      </c>
      <c r="D85">
        <f>'French Raw data Value Weight'!T76</f>
        <v>13.69</v>
      </c>
      <c r="E85">
        <f>'French Raw data Value Weight'!K76</f>
        <v>-20.68</v>
      </c>
      <c r="F85" s="4">
        <f t="shared" si="11"/>
        <v>0.13689999999999999</v>
      </c>
      <c r="G85" s="4">
        <f t="shared" si="10"/>
        <v>-0.20679999999999998</v>
      </c>
      <c r="H85" s="5">
        <f t="shared" si="14"/>
        <v>835348.88447897241</v>
      </c>
      <c r="I85" s="5">
        <f t="shared" si="15"/>
        <v>73339.455085824113</v>
      </c>
      <c r="J85" s="2">
        <f t="shared" si="12"/>
        <v>0.34370000000000001</v>
      </c>
      <c r="K85" s="4">
        <f>(H85/100)^(1/(A85-1927+1))-(I85/100)^(1/(A85-1927+1))</f>
        <v>3.6538014685515208E-2</v>
      </c>
      <c r="L85" s="2">
        <f>($H$109/H84)^(1/(2024-A85+1))-($I$109/I84)^(1/(2024-A85+1))</f>
        <v>-2.043119247586489E-3</v>
      </c>
      <c r="M85" s="5">
        <f t="shared" si="16"/>
        <v>1943000.8041245281</v>
      </c>
      <c r="N85" s="5">
        <f t="shared" si="17"/>
        <v>120819.28981420082</v>
      </c>
      <c r="O85" s="2">
        <f t="shared" si="13"/>
        <v>0.36480000000000001</v>
      </c>
      <c r="P85" s="4">
        <f t="shared" si="18"/>
        <v>4.2099740607819625E-2</v>
      </c>
      <c r="Q85" s="2">
        <f t="shared" si="19"/>
        <v>1.1863896156884435E-2</v>
      </c>
    </row>
    <row r="86" spans="1:17" x14ac:dyDescent="0.2">
      <c r="A86">
        <v>2001</v>
      </c>
      <c r="B86" s="4">
        <f>'French Raw data Value Weight'!J77/100</f>
        <v>0.16879999999999998</v>
      </c>
      <c r="C86" s="4">
        <f>'French Raw data Value Weight'!F77/100</f>
        <v>-0.15909999999999999</v>
      </c>
      <c r="D86">
        <f>'French Raw data Value Weight'!T77</f>
        <v>18.93</v>
      </c>
      <c r="E86">
        <f>'French Raw data Value Weight'!K77</f>
        <v>-17.61</v>
      </c>
      <c r="F86" s="4">
        <f t="shared" si="11"/>
        <v>0.1893</v>
      </c>
      <c r="G86" s="4">
        <f t="shared" si="10"/>
        <v>-0.17610000000000001</v>
      </c>
      <c r="H86" s="5">
        <f t="shared" si="14"/>
        <v>993480.4283108419</v>
      </c>
      <c r="I86" s="5">
        <f t="shared" si="15"/>
        <v>60424.377045210487</v>
      </c>
      <c r="J86" s="2">
        <f t="shared" si="12"/>
        <v>0.3654</v>
      </c>
      <c r="K86" s="4">
        <f>(H86/100)^(1/(A86-1927+1))-(I86/100)^(1/(A86-1927+1))</f>
        <v>4.1426999574522894E-2</v>
      </c>
      <c r="L86" s="2">
        <f>($H$109/H85)^(1/(2024-A86+1))-($I$109/I85)^(1/(2024-A86+1))</f>
        <v>-1.8493457086857346E-2</v>
      </c>
      <c r="M86" s="5">
        <f t="shared" si="16"/>
        <v>2270979.3398607485</v>
      </c>
      <c r="N86" s="5">
        <f t="shared" si="17"/>
        <v>101596.94080476147</v>
      </c>
      <c r="O86" s="2">
        <f t="shared" si="13"/>
        <v>0.32789999999999997</v>
      </c>
      <c r="P86" s="4">
        <f t="shared" si="18"/>
        <v>4.6386517504594993E-2</v>
      </c>
      <c r="Q86" s="2">
        <f t="shared" si="19"/>
        <v>-3.8585848934773459E-3</v>
      </c>
    </row>
    <row r="87" spans="1:17" x14ac:dyDescent="0.2">
      <c r="A87">
        <v>2002</v>
      </c>
      <c r="B87" s="4">
        <f>'French Raw data Value Weight'!J78/100</f>
        <v>-0.29849999999999999</v>
      </c>
      <c r="C87" s="4">
        <f>'French Raw data Value Weight'!F78/100</f>
        <v>-0.24429999999999999</v>
      </c>
      <c r="D87">
        <f>'French Raw data Value Weight'!T78</f>
        <v>-13.25</v>
      </c>
      <c r="E87">
        <f>'French Raw data Value Weight'!K78</f>
        <v>-24.8</v>
      </c>
      <c r="F87" s="4">
        <f t="shared" si="11"/>
        <v>-0.13250000000000001</v>
      </c>
      <c r="G87" s="4">
        <f t="shared" si="10"/>
        <v>-0.248</v>
      </c>
      <c r="H87" s="5">
        <f t="shared" si="14"/>
        <v>861844.27155965532</v>
      </c>
      <c r="I87" s="5">
        <f t="shared" si="15"/>
        <v>45439.131537998284</v>
      </c>
      <c r="J87" s="2">
        <f t="shared" si="12"/>
        <v>0.11549999999999999</v>
      </c>
      <c r="K87" s="4">
        <f>(H87/100)^(1/(A87-1927+1))-(I87/100)^(1/(A87-1927+1))</f>
        <v>4.2789157430146441E-2</v>
      </c>
      <c r="L87" s="2">
        <f>($H$109/H86)^(1/(2024-A87+1))-($I$109/I86)^(1/(2024-A87+1))</f>
        <v>-3.685355221808484E-2</v>
      </c>
      <c r="M87" s="5">
        <f t="shared" si="16"/>
        <v>1593092.006912315</v>
      </c>
      <c r="N87" s="5">
        <f t="shared" si="17"/>
        <v>76776.80816615824</v>
      </c>
      <c r="O87" s="2">
        <f t="shared" si="13"/>
        <v>-5.4199999999999998E-2</v>
      </c>
      <c r="P87" s="4">
        <f t="shared" si="18"/>
        <v>4.4427138639410391E-2</v>
      </c>
      <c r="Q87" s="2">
        <f t="shared" si="19"/>
        <v>-1.9818809240182755E-2</v>
      </c>
    </row>
    <row r="88" spans="1:17" x14ac:dyDescent="0.2">
      <c r="A88">
        <v>2003</v>
      </c>
      <c r="B88" s="4">
        <f>'French Raw data Value Weight'!J79/100</f>
        <v>0.44469999999999998</v>
      </c>
      <c r="C88" s="4">
        <f>'French Raw data Value Weight'!F79/100</f>
        <v>0.26669999999999999</v>
      </c>
      <c r="D88">
        <f>'French Raw data Value Weight'!T79</f>
        <v>57.39</v>
      </c>
      <c r="E88">
        <f>'French Raw data Value Weight'!K79</f>
        <v>22.92</v>
      </c>
      <c r="F88" s="4">
        <f t="shared" si="11"/>
        <v>0.57389999999999997</v>
      </c>
      <c r="G88" s="4">
        <f t="shared" si="10"/>
        <v>0.22920000000000001</v>
      </c>
      <c r="H88" s="5">
        <f t="shared" si="14"/>
        <v>1356456.6990077416</v>
      </c>
      <c r="I88" s="5">
        <f t="shared" si="15"/>
        <v>55853.780486507494</v>
      </c>
      <c r="J88" s="2">
        <f t="shared" si="12"/>
        <v>0.34469999999999995</v>
      </c>
      <c r="K88" s="4">
        <f>(H88/100)^(1/(A88-1927+1))-(I88/100)^(1/(A88-1927+1))</f>
        <v>4.5918573738334523E-2</v>
      </c>
      <c r="L88" s="2">
        <f>($H$109/H87)^(1/(2024-A88+1))-($I$109/I87)^(1/(2024-A88+1))</f>
        <v>-4.6276142012471544E-2</v>
      </c>
      <c r="M88" s="5">
        <f t="shared" si="16"/>
        <v>2301540.0223862217</v>
      </c>
      <c r="N88" s="5">
        <f t="shared" si="17"/>
        <v>97253.182904072644</v>
      </c>
      <c r="O88" s="2">
        <f t="shared" si="13"/>
        <v>0.17799999999999999</v>
      </c>
      <c r="P88" s="4">
        <f t="shared" si="18"/>
        <v>4.5867521555620572E-2</v>
      </c>
      <c r="Q88" s="2">
        <f t="shared" si="19"/>
        <v>-1.7315014077650792E-2</v>
      </c>
    </row>
    <row r="89" spans="1:17" x14ac:dyDescent="0.2">
      <c r="A89">
        <v>2004</v>
      </c>
      <c r="B89" s="4">
        <f>'French Raw data Value Weight'!J80/100</f>
        <v>0.26</v>
      </c>
      <c r="C89" s="4">
        <f>'French Raw data Value Weight'!F80/100</f>
        <v>7.5300000000000006E-2</v>
      </c>
      <c r="D89">
        <f>'French Raw data Value Weight'!T80</f>
        <v>24.78</v>
      </c>
      <c r="E89">
        <f>'French Raw data Value Weight'!K80</f>
        <v>6.54</v>
      </c>
      <c r="F89" s="4">
        <f t="shared" si="11"/>
        <v>0.24780000000000002</v>
      </c>
      <c r="G89" s="4">
        <f t="shared" si="10"/>
        <v>6.54E-2</v>
      </c>
      <c r="H89" s="5">
        <f t="shared" si="14"/>
        <v>1692586.66902186</v>
      </c>
      <c r="I89" s="5">
        <f t="shared" si="15"/>
        <v>59506.617730325081</v>
      </c>
      <c r="J89" s="2">
        <f t="shared" si="12"/>
        <v>0.18240000000000001</v>
      </c>
      <c r="K89" s="4">
        <f>(H89/100)^(1/(A89-1927+1))-(I89/100)^(1/(A89-1927+1))</f>
        <v>4.7599929973031196E-2</v>
      </c>
      <c r="L89" s="2">
        <f>($H$109/H88)^(1/(2024-A89+1))-($I$109/I88)^(1/(2024-A89+1))</f>
        <v>-6.0893653422163796E-2</v>
      </c>
      <c r="M89" s="5">
        <f t="shared" si="16"/>
        <v>2899940.4282066394</v>
      </c>
      <c r="N89" s="5">
        <f t="shared" si="17"/>
        <v>104576.34757674931</v>
      </c>
      <c r="O89" s="2">
        <f t="shared" si="13"/>
        <v>0.1847</v>
      </c>
      <c r="P89" s="4">
        <f t="shared" si="18"/>
        <v>4.7573739515149205E-2</v>
      </c>
      <c r="Q89" s="2">
        <f t="shared" si="19"/>
        <v>-2.4948057331710682E-2</v>
      </c>
    </row>
    <row r="90" spans="1:17" x14ac:dyDescent="0.2">
      <c r="A90">
        <v>2005</v>
      </c>
      <c r="B90" s="4">
        <f>'French Raw data Value Weight'!J81/100</f>
        <v>0.15140000000000001</v>
      </c>
      <c r="C90" s="4">
        <f>'French Raw data Value Weight'!F81/100</f>
        <v>3.32E-2</v>
      </c>
      <c r="D90">
        <f>'French Raw data Value Weight'!T81</f>
        <v>14.76</v>
      </c>
      <c r="E90">
        <f>'French Raw data Value Weight'!K81</f>
        <v>2.5099999999999998</v>
      </c>
      <c r="F90" s="4">
        <f t="shared" si="11"/>
        <v>0.14760000000000001</v>
      </c>
      <c r="G90" s="4">
        <f t="shared" si="10"/>
        <v>2.5099999999999997E-2</v>
      </c>
      <c r="H90" s="5">
        <f t="shared" si="14"/>
        <v>1942412.4613694865</v>
      </c>
      <c r="I90" s="5">
        <f t="shared" si="15"/>
        <v>61000.233835356237</v>
      </c>
      <c r="J90" s="2">
        <f t="shared" si="12"/>
        <v>0.12250000000000001</v>
      </c>
      <c r="K90" s="4">
        <f>(H90/100)^(1/(A90-1927+1))-(I90/100)^(1/(A90-1927+1))</f>
        <v>4.8568564065107012E-2</v>
      </c>
      <c r="L90" s="2">
        <f>($H$109/H89)^(1/(2024-A90+1))-($I$109/I89)^(1/(2024-A90+1))</f>
        <v>-7.2444659070757034E-2</v>
      </c>
      <c r="M90" s="5">
        <f t="shared" si="16"/>
        <v>3338991.4090371244</v>
      </c>
      <c r="N90" s="5">
        <f t="shared" si="17"/>
        <v>108048.28231629738</v>
      </c>
      <c r="O90" s="2">
        <f t="shared" si="13"/>
        <v>0.1182</v>
      </c>
      <c r="P90" s="4">
        <f t="shared" si="18"/>
        <v>4.8488509675997049E-2</v>
      </c>
      <c r="Q90" s="2">
        <f t="shared" si="19"/>
        <v>-3.4938578958188415E-2</v>
      </c>
    </row>
    <row r="91" spans="1:17" x14ac:dyDescent="0.2">
      <c r="A91">
        <v>2006</v>
      </c>
      <c r="B91" s="4">
        <f>'French Raw data Value Weight'!J82/100</f>
        <v>0.23219999999999999</v>
      </c>
      <c r="C91" s="4">
        <f>'French Raw data Value Weight'!F82/100</f>
        <v>9.2799999999999994E-2</v>
      </c>
      <c r="D91">
        <f>'French Raw data Value Weight'!T82</f>
        <v>21.41</v>
      </c>
      <c r="E91">
        <f>'French Raw data Value Weight'!K82</f>
        <v>9.74</v>
      </c>
      <c r="F91" s="4">
        <f t="shared" si="11"/>
        <v>0.21410000000000001</v>
      </c>
      <c r="G91" s="4">
        <f t="shared" si="10"/>
        <v>9.74E-2</v>
      </c>
      <c r="H91" s="5">
        <f t="shared" si="14"/>
        <v>2358282.9693486937</v>
      </c>
      <c r="I91" s="5">
        <f t="shared" si="15"/>
        <v>66941.656610919934</v>
      </c>
      <c r="J91" s="2">
        <f t="shared" si="12"/>
        <v>0.11670000000000001</v>
      </c>
      <c r="K91" s="4">
        <f>(H91/100)^(1/(A91-1927+1))-(I91/100)^(1/(A91-1927+1))</f>
        <v>4.9387038842577446E-2</v>
      </c>
      <c r="L91" s="2">
        <f>($H$109/H90)^(1/(2024-A91+1))-($I$109/I90)^(1/(2024-A91+1))</f>
        <v>-8.2816011493514141E-2</v>
      </c>
      <c r="M91" s="5">
        <f t="shared" si="16"/>
        <v>4114305.2142155445</v>
      </c>
      <c r="N91" s="5">
        <f t="shared" si="17"/>
        <v>118075.16291524978</v>
      </c>
      <c r="O91" s="2">
        <f t="shared" si="13"/>
        <v>0.1394</v>
      </c>
      <c r="P91" s="4">
        <f t="shared" si="18"/>
        <v>4.9582100537826523E-2</v>
      </c>
      <c r="Q91" s="2">
        <f t="shared" si="19"/>
        <v>-4.3149911343719927E-2</v>
      </c>
    </row>
    <row r="92" spans="1:17" x14ac:dyDescent="0.2">
      <c r="A92">
        <v>2007</v>
      </c>
      <c r="B92" s="4">
        <f>'French Raw data Value Weight'!J83/100</f>
        <v>-5.0599999999999999E-2</v>
      </c>
      <c r="C92" s="4">
        <f>'French Raw data Value Weight'!F83/100</f>
        <v>0.13780000000000001</v>
      </c>
      <c r="D92">
        <f>'French Raw data Value Weight'!T83</f>
        <v>0.67</v>
      </c>
      <c r="E92">
        <f>'French Raw data Value Weight'!K83</f>
        <v>15.34</v>
      </c>
      <c r="F92" s="4">
        <f t="shared" si="11"/>
        <v>6.7000000000000002E-3</v>
      </c>
      <c r="G92" s="4">
        <f t="shared" si="10"/>
        <v>0.15340000000000001</v>
      </c>
      <c r="H92" s="5">
        <f t="shared" si="14"/>
        <v>2374083.4652433298</v>
      </c>
      <c r="I92" s="5">
        <f t="shared" si="15"/>
        <v>77210.506735035044</v>
      </c>
      <c r="J92" s="2">
        <f t="shared" si="12"/>
        <v>-0.1467</v>
      </c>
      <c r="K92" s="4">
        <f>(H92/100)^(1/(A92-1927+1))-(I92/100)^(1/(A92-1927+1))</f>
        <v>4.6897285552669699E-2</v>
      </c>
      <c r="L92" s="2">
        <f>($H$109/H91)^(1/(2024-A92+1))-($I$109/I91)^(1/(2024-A92+1))</f>
        <v>-9.3310433260789249E-2</v>
      </c>
      <c r="M92" s="5">
        <f t="shared" si="16"/>
        <v>3906121.3703762381</v>
      </c>
      <c r="N92" s="5">
        <f t="shared" si="17"/>
        <v>134345.92036497119</v>
      </c>
      <c r="O92" s="2">
        <f t="shared" si="13"/>
        <v>-0.18840000000000001</v>
      </c>
      <c r="P92" s="4">
        <f t="shared" si="18"/>
        <v>4.6431761515980607E-2</v>
      </c>
      <c r="Q92" s="2">
        <f t="shared" si="19"/>
        <v>-5.2836208330658163E-2</v>
      </c>
    </row>
    <row r="93" spans="1:17" x14ac:dyDescent="0.2">
      <c r="A93">
        <v>2008</v>
      </c>
      <c r="B93" s="4">
        <f>'French Raw data Value Weight'!J84/100</f>
        <v>-0.3513</v>
      </c>
      <c r="C93" s="4">
        <f>'French Raw data Value Weight'!F84/100</f>
        <v>-0.34909999999999997</v>
      </c>
      <c r="D93">
        <f>'French Raw data Value Weight'!T84</f>
        <v>-46.95</v>
      </c>
      <c r="E93">
        <f>'French Raw data Value Weight'!K84</f>
        <v>-41.34</v>
      </c>
      <c r="F93" s="4">
        <f t="shared" si="11"/>
        <v>-0.46950000000000003</v>
      </c>
      <c r="G93" s="4">
        <f t="shared" si="10"/>
        <v>-0.41340000000000005</v>
      </c>
      <c r="H93" s="5">
        <f t="shared" si="14"/>
        <v>1259451.2783115865</v>
      </c>
      <c r="I93" s="5">
        <f t="shared" si="15"/>
        <v>45291.683250771559</v>
      </c>
      <c r="J93" s="2">
        <f t="shared" si="12"/>
        <v>-5.6099999999999983E-2</v>
      </c>
      <c r="K93" s="4">
        <f>(H93/100)^(1/(A93-1927+1))-(I93/100)^(1/(A93-1927+1))</f>
        <v>4.4590682710367258E-2</v>
      </c>
      <c r="L93" s="2">
        <f>($H$109/H92)^(1/(2024-A93+1))-($I$109/I92)^(1/(2024-A93+1))</f>
        <v>-9.0123818178809767E-2</v>
      </c>
      <c r="M93" s="5">
        <f t="shared" si="16"/>
        <v>2533900.9329630658</v>
      </c>
      <c r="N93" s="5">
        <f t="shared" si="17"/>
        <v>87445.759565559754</v>
      </c>
      <c r="O93" s="2">
        <f t="shared" si="13"/>
        <v>-2.2000000000000353E-3</v>
      </c>
      <c r="P93" s="4">
        <f t="shared" si="18"/>
        <v>4.5518152747243912E-2</v>
      </c>
      <c r="Q93" s="2">
        <f t="shared" si="19"/>
        <v>-4.4302968992894876E-2</v>
      </c>
    </row>
    <row r="94" spans="1:17" x14ac:dyDescent="0.2">
      <c r="A94">
        <v>2009</v>
      </c>
      <c r="B94" s="4">
        <f>'French Raw data Value Weight'!J85/100</f>
        <v>0.308</v>
      </c>
      <c r="C94" s="4">
        <f>'French Raw data Value Weight'!F85/100</f>
        <v>0.33960000000000001</v>
      </c>
      <c r="D94">
        <f>'French Raw data Value Weight'!T85</f>
        <v>23.64</v>
      </c>
      <c r="E94">
        <f>'French Raw data Value Weight'!K85</f>
        <v>43.33</v>
      </c>
      <c r="F94" s="4">
        <f t="shared" si="11"/>
        <v>0.2364</v>
      </c>
      <c r="G94" s="4">
        <f t="shared" si="10"/>
        <v>0.43329999999999996</v>
      </c>
      <c r="H94" s="5">
        <f t="shared" si="14"/>
        <v>1557185.5605044453</v>
      </c>
      <c r="I94" s="5">
        <f t="shared" si="15"/>
        <v>64916.569603330878</v>
      </c>
      <c r="J94" s="2">
        <f t="shared" si="12"/>
        <v>-0.19689999999999996</v>
      </c>
      <c r="K94" s="4">
        <f>(H94/100)^(1/(A94-1927+1))-(I94/100)^(1/(A94-1927+1))</f>
        <v>4.2192512282001271E-2</v>
      </c>
      <c r="L94" s="2">
        <f>($H$109/H93)^(1/(2024-A94+1))-($I$109/I93)^(1/(2024-A94+1))</f>
        <v>-9.2702022837530818E-2</v>
      </c>
      <c r="M94" s="5">
        <f t="shared" si="16"/>
        <v>3314342.4203156903</v>
      </c>
      <c r="N94" s="5">
        <f t="shared" si="17"/>
        <v>117142.33951402384</v>
      </c>
      <c r="O94" s="2">
        <f t="shared" si="13"/>
        <v>-3.1600000000000017E-2</v>
      </c>
      <c r="P94" s="4">
        <f t="shared" si="18"/>
        <v>4.4746226625701047E-2</v>
      </c>
      <c r="Q94" s="2">
        <f t="shared" si="19"/>
        <v>-4.8439014352032794E-2</v>
      </c>
    </row>
    <row r="95" spans="1:17" x14ac:dyDescent="0.2">
      <c r="A95">
        <v>2010</v>
      </c>
      <c r="B95" s="4">
        <f>'French Raw data Value Weight'!J86/100</f>
        <v>0.1535</v>
      </c>
      <c r="C95" s="4">
        <f>'French Raw data Value Weight'!F86/100</f>
        <v>0.16399999999999998</v>
      </c>
      <c r="D95">
        <f>'French Raw data Value Weight'!T86</f>
        <v>13.48</v>
      </c>
      <c r="E95">
        <f>'French Raw data Value Weight'!K86</f>
        <v>16.75</v>
      </c>
      <c r="F95" s="4">
        <f t="shared" si="11"/>
        <v>0.1348</v>
      </c>
      <c r="G95" s="4">
        <f t="shared" si="10"/>
        <v>0.16750000000000001</v>
      </c>
      <c r="H95" s="5">
        <f t="shared" si="14"/>
        <v>1767094.1740604446</v>
      </c>
      <c r="I95" s="5">
        <f t="shared" si="15"/>
        <v>75790.095011888799</v>
      </c>
      <c r="J95" s="2">
        <f t="shared" si="12"/>
        <v>-3.2700000000000007E-2</v>
      </c>
      <c r="K95" s="4">
        <f>(H95/100)^(1/(A95-1927+1))-(I95/100)^(1/(A95-1927+1))</f>
        <v>4.1338792581530726E-2</v>
      </c>
      <c r="L95" s="2">
        <f>($H$109/H94)^(1/(2024-A95+1))-($I$109/I94)^(1/(2024-A95+1))</f>
        <v>-8.6739790577561759E-2</v>
      </c>
      <c r="M95" s="5">
        <f t="shared" si="16"/>
        <v>3823093.9818341485</v>
      </c>
      <c r="N95" s="5">
        <f t="shared" si="17"/>
        <v>136353.68319432373</v>
      </c>
      <c r="O95" s="2">
        <f t="shared" si="13"/>
        <v>-1.0499999999999982E-2</v>
      </c>
      <c r="P95" s="4">
        <f t="shared" si="18"/>
        <v>4.4115673743656547E-2</v>
      </c>
      <c r="Q95" s="2">
        <f t="shared" si="19"/>
        <v>-4.9374446353251278E-2</v>
      </c>
    </row>
    <row r="96" spans="1:17" x14ac:dyDescent="0.2">
      <c r="A96">
        <v>2011</v>
      </c>
      <c r="B96" s="4">
        <f>'French Raw data Value Weight'!J87/100</f>
        <v>-0.18</v>
      </c>
      <c r="C96" s="4">
        <f>'French Raw data Value Weight'!F87/100</f>
        <v>0.02</v>
      </c>
      <c r="D96">
        <f>'French Raw data Value Weight'!T87</f>
        <v>-32.32</v>
      </c>
      <c r="E96">
        <f>'French Raw data Value Weight'!K87</f>
        <v>7.46</v>
      </c>
      <c r="F96" s="4">
        <f t="shared" si="11"/>
        <v>-0.32319999999999999</v>
      </c>
      <c r="G96" s="4">
        <f t="shared" si="10"/>
        <v>7.46E-2</v>
      </c>
      <c r="H96" s="5">
        <f t="shared" si="14"/>
        <v>1195969.3370041091</v>
      </c>
      <c r="I96" s="5">
        <f t="shared" si="15"/>
        <v>81444.036099775709</v>
      </c>
      <c r="J96" s="2">
        <f t="shared" si="12"/>
        <v>-0.39779999999999999</v>
      </c>
      <c r="K96" s="4">
        <f>(H96/100)^(1/(A96-1927+1))-(I96/100)^(1/(A96-1927+1))</f>
        <v>3.4749068536390704E-2</v>
      </c>
      <c r="L96" s="2">
        <f>($H$109/H95)^(1/(2024-A96+1))-($I$109/I95)^(1/(2024-A96+1))</f>
        <v>-9.0521986158294432E-2</v>
      </c>
      <c r="M96" s="5">
        <f t="shared" si="16"/>
        <v>3134937.0651040021</v>
      </c>
      <c r="N96" s="5">
        <f t="shared" si="17"/>
        <v>139080.75685821022</v>
      </c>
      <c r="O96" s="2">
        <f t="shared" si="13"/>
        <v>-0.19999999999999998</v>
      </c>
      <c r="P96" s="4">
        <f t="shared" si="18"/>
        <v>4.0648526750088454E-2</v>
      </c>
      <c r="Q96" s="2">
        <f t="shared" si="19"/>
        <v>-5.2104260786331125E-2</v>
      </c>
    </row>
    <row r="97" spans="1:17" x14ac:dyDescent="0.2">
      <c r="A97">
        <v>2012</v>
      </c>
      <c r="B97" s="4">
        <f>'French Raw data Value Weight'!J88/100</f>
        <v>0.29960000000000003</v>
      </c>
      <c r="C97" s="4">
        <f>'French Raw data Value Weight'!F88/100</f>
        <v>0.15609999999999999</v>
      </c>
      <c r="D97">
        <f>'French Raw data Value Weight'!T88</f>
        <v>39.729999999999997</v>
      </c>
      <c r="E97">
        <f>'French Raw data Value Weight'!K88</f>
        <v>17.22</v>
      </c>
      <c r="F97" s="4">
        <f t="shared" si="11"/>
        <v>0.39729999999999999</v>
      </c>
      <c r="G97" s="4">
        <f t="shared" si="10"/>
        <v>0.17219999999999999</v>
      </c>
      <c r="H97" s="5">
        <f t="shared" si="14"/>
        <v>1671127.9545958415</v>
      </c>
      <c r="I97" s="5">
        <f t="shared" si="15"/>
        <v>95468.699116157077</v>
      </c>
      <c r="J97" s="2">
        <f t="shared" si="12"/>
        <v>0.22509999999999999</v>
      </c>
      <c r="K97" s="4">
        <f>(H97/100)^(1/(A97-1927+1))-(I97/100)^(1/(A97-1927+1))</f>
        <v>3.6655362576018202E-2</v>
      </c>
      <c r="L97" s="2">
        <f>($H$109/H96)^(1/(2024-A97+1))-($I$109/I96)^(1/(2024-A97+1))</f>
        <v>-5.8605230633159699E-2</v>
      </c>
      <c r="M97" s="5">
        <f t="shared" si="16"/>
        <v>4074164.2098091613</v>
      </c>
      <c r="N97" s="5">
        <f t="shared" si="17"/>
        <v>160791.26300377684</v>
      </c>
      <c r="O97" s="2">
        <f t="shared" si="13"/>
        <v>0.14350000000000004</v>
      </c>
      <c r="P97" s="4">
        <f t="shared" si="18"/>
        <v>4.1733446200092228E-2</v>
      </c>
      <c r="Q97" s="2">
        <f t="shared" si="19"/>
        <v>-3.7613804675591389E-2</v>
      </c>
    </row>
    <row r="98" spans="1:17" x14ac:dyDescent="0.2">
      <c r="A98">
        <v>2013</v>
      </c>
      <c r="B98" s="4">
        <f>'French Raw data Value Weight'!J89/100</f>
        <v>0.4415</v>
      </c>
      <c r="C98" s="4">
        <f>'French Raw data Value Weight'!F89/100</f>
        <v>0.34499999999999997</v>
      </c>
      <c r="D98">
        <f>'French Raw data Value Weight'!T89</f>
        <v>46.43</v>
      </c>
      <c r="E98">
        <f>'French Raw data Value Weight'!K89</f>
        <v>27.89</v>
      </c>
      <c r="F98" s="4">
        <f t="shared" si="11"/>
        <v>0.46429999999999999</v>
      </c>
      <c r="G98" s="4">
        <f t="shared" si="10"/>
        <v>0.27889999999999998</v>
      </c>
      <c r="H98" s="5">
        <f t="shared" si="14"/>
        <v>2447032.6639146907</v>
      </c>
      <c r="I98" s="5">
        <f t="shared" si="15"/>
        <v>122094.91929965328</v>
      </c>
      <c r="J98" s="2">
        <f t="shared" si="12"/>
        <v>0.18540000000000001</v>
      </c>
      <c r="K98" s="4">
        <f>(H98/100)^(1/(A98-1927+1))-(I98/100)^(1/(A98-1927+1))</f>
        <v>3.8042699434265081E-2</v>
      </c>
      <c r="L98" s="2">
        <f>($H$109/H97)^(1/(2024-A98+1))-($I$109/I97)^(1/(2024-A98+1))</f>
        <v>-7.9664936314468804E-2</v>
      </c>
      <c r="M98" s="5">
        <f t="shared" si="16"/>
        <v>5872907.7084399061</v>
      </c>
      <c r="N98" s="5">
        <f t="shared" si="17"/>
        <v>216264.24874007984</v>
      </c>
      <c r="O98" s="2">
        <f t="shared" si="13"/>
        <v>9.650000000000003E-2</v>
      </c>
      <c r="P98" s="4">
        <f t="shared" si="18"/>
        <v>4.2247944588412301E-2</v>
      </c>
      <c r="Q98" s="2">
        <f t="shared" si="19"/>
        <v>-5.1803655987199937E-2</v>
      </c>
    </row>
    <row r="99" spans="1:17" x14ac:dyDescent="0.2">
      <c r="A99">
        <v>2014</v>
      </c>
      <c r="B99" s="4">
        <f>'French Raw data Value Weight'!J90/100</f>
        <v>0.1096</v>
      </c>
      <c r="C99" s="4">
        <f>'French Raw data Value Weight'!F90/100</f>
        <v>0.12670000000000001</v>
      </c>
      <c r="D99">
        <f>'French Raw data Value Weight'!T90</f>
        <v>7.23</v>
      </c>
      <c r="E99">
        <f>'French Raw data Value Weight'!K90</f>
        <v>10.119999999999999</v>
      </c>
      <c r="F99" s="4">
        <f t="shared" si="11"/>
        <v>7.2300000000000003E-2</v>
      </c>
      <c r="G99" s="4">
        <f t="shared" si="10"/>
        <v>0.1012</v>
      </c>
      <c r="H99" s="5">
        <f t="shared" si="14"/>
        <v>2623953.1255157231</v>
      </c>
      <c r="I99" s="5">
        <f t="shared" si="15"/>
        <v>134450.92513277818</v>
      </c>
      <c r="J99" s="2">
        <f t="shared" si="12"/>
        <v>-2.8899999999999995E-2</v>
      </c>
      <c r="K99" s="4">
        <f>(H99/100)^(1/(A99-1927+1))-(I99/100)^(1/(A99-1927+1))</f>
        <v>3.7269969429210237E-2</v>
      </c>
      <c r="L99" s="2">
        <f>($H$109/H98)^(1/(2024-A99+1))-($I$109/I98)^(1/(2024-A99+1))</f>
        <v>-9.9333795665003999E-2</v>
      </c>
      <c r="M99" s="5">
        <f t="shared" si="16"/>
        <v>6516578.3932849197</v>
      </c>
      <c r="N99" s="5">
        <f t="shared" si="17"/>
        <v>243664.92905544795</v>
      </c>
      <c r="O99" s="2">
        <f t="shared" si="13"/>
        <v>-1.7100000000000004E-2</v>
      </c>
      <c r="P99" s="4">
        <f t="shared" si="18"/>
        <v>4.1576383511627402E-2</v>
      </c>
      <c r="Q99" s="2">
        <f t="shared" si="19"/>
        <v>-6.2696481292914052E-2</v>
      </c>
    </row>
    <row r="100" spans="1:17" x14ac:dyDescent="0.2">
      <c r="A100">
        <v>2015</v>
      </c>
      <c r="B100" s="4">
        <f>'French Raw data Value Weight'!J91/100</f>
        <v>-8.4600000000000009E-2</v>
      </c>
      <c r="C100" s="4">
        <f>'French Raw data Value Weight'!F91/100</f>
        <v>6.1699999999999998E-2</v>
      </c>
      <c r="D100">
        <f>'French Raw data Value Weight'!T91</f>
        <v>-8.52</v>
      </c>
      <c r="E100">
        <f>'French Raw data Value Weight'!K91</f>
        <v>12.35</v>
      </c>
      <c r="F100" s="4">
        <f t="shared" si="11"/>
        <v>-8.5199999999999998E-2</v>
      </c>
      <c r="G100" s="4">
        <f t="shared" si="10"/>
        <v>0.1235</v>
      </c>
      <c r="H100" s="5">
        <f t="shared" si="14"/>
        <v>2400392.3192217839</v>
      </c>
      <c r="I100" s="5">
        <f t="shared" si="15"/>
        <v>151055.61438667629</v>
      </c>
      <c r="J100" s="2">
        <f t="shared" si="12"/>
        <v>-0.2087</v>
      </c>
      <c r="K100" s="4">
        <f>(H100/100)^(1/(A100-1927+1))-(I100/100)^(1/(A100-1927+1))</f>
        <v>3.4269468615376386E-2</v>
      </c>
      <c r="L100" s="2">
        <f>($H$109/H99)^(1/(2024-A100+1))-($I$109/I99)^(1/(2024-A100+1))</f>
        <v>-0.10663883831597731</v>
      </c>
      <c r="M100" s="5">
        <f t="shared" si="16"/>
        <v>5965275.8612130154</v>
      </c>
      <c r="N100" s="5">
        <f t="shared" si="17"/>
        <v>258699.0551781691</v>
      </c>
      <c r="O100" s="2">
        <f t="shared" si="13"/>
        <v>-0.14630000000000001</v>
      </c>
      <c r="P100" s="4">
        <f t="shared" si="18"/>
        <v>3.9200722016946798E-2</v>
      </c>
      <c r="Q100" s="2">
        <f t="shared" si="19"/>
        <v>-6.7325889279806983E-2</v>
      </c>
    </row>
    <row r="101" spans="1:17" x14ac:dyDescent="0.2">
      <c r="A101">
        <v>2016</v>
      </c>
      <c r="B101" s="4">
        <f>'French Raw data Value Weight'!J92/100</f>
        <v>0.24440000000000001</v>
      </c>
      <c r="C101" s="4">
        <f>'French Raw data Value Weight'!F92/100</f>
        <v>6.3899999999999998E-2</v>
      </c>
      <c r="D101">
        <f>'French Raw data Value Weight'!T92</f>
        <v>27.85</v>
      </c>
      <c r="E101">
        <f>'French Raw data Value Weight'!K92</f>
        <v>2.96</v>
      </c>
      <c r="F101" s="4">
        <f t="shared" si="11"/>
        <v>0.27850000000000003</v>
      </c>
      <c r="G101" s="4">
        <f t="shared" si="10"/>
        <v>2.9600000000000001E-2</v>
      </c>
      <c r="H101" s="5">
        <f t="shared" si="14"/>
        <v>3068901.5801250506</v>
      </c>
      <c r="I101" s="5">
        <f t="shared" si="15"/>
        <v>155526.86057252192</v>
      </c>
      <c r="J101" s="2">
        <f t="shared" si="12"/>
        <v>0.24890000000000001</v>
      </c>
      <c r="K101" s="4">
        <f>(H101/100)^(1/(A101-1927+1))-(I101/100)^(1/(A101-1927+1))</f>
        <v>3.6557988615427695E-2</v>
      </c>
      <c r="L101" s="2">
        <f>($H$109/H100)^(1/(2024-A101+1))-($I$109/I100)^(1/(2024-A101+1))</f>
        <v>-9.3829116056601602E-2</v>
      </c>
      <c r="M101" s="5">
        <f t="shared" si="16"/>
        <v>7423189.2816934763</v>
      </c>
      <c r="N101" s="5">
        <f t="shared" si="17"/>
        <v>275229.92480405414</v>
      </c>
      <c r="O101" s="2">
        <f t="shared" si="13"/>
        <v>0.18049999999999999</v>
      </c>
      <c r="P101" s="4">
        <f t="shared" si="18"/>
        <v>4.0716779259160951E-2</v>
      </c>
      <c r="Q101" s="2">
        <f t="shared" si="19"/>
        <v>-5.6987238561970521E-2</v>
      </c>
    </row>
    <row r="102" spans="1:17" x14ac:dyDescent="0.2">
      <c r="A102">
        <v>2017</v>
      </c>
      <c r="B102" s="4">
        <f>'French Raw data Value Weight'!J93/100</f>
        <v>0.16420000000000001</v>
      </c>
      <c r="C102" s="4">
        <f>'French Raw data Value Weight'!F93/100</f>
        <v>0.31609999999999999</v>
      </c>
      <c r="D102">
        <f>'French Raw data Value Weight'!T93</f>
        <v>18.3</v>
      </c>
      <c r="E102">
        <f>'French Raw data Value Weight'!K93</f>
        <v>28.39</v>
      </c>
      <c r="F102" s="4">
        <f t="shared" si="11"/>
        <v>0.183</v>
      </c>
      <c r="G102" s="4">
        <f t="shared" si="10"/>
        <v>0.28389999999999999</v>
      </c>
      <c r="H102" s="5">
        <f t="shared" si="14"/>
        <v>3630510.5692879353</v>
      </c>
      <c r="I102" s="5">
        <f t="shared" si="15"/>
        <v>199680.93628906092</v>
      </c>
      <c r="J102" s="2">
        <f t="shared" si="12"/>
        <v>-0.10089999999999999</v>
      </c>
      <c r="K102" s="4">
        <f>(H102/100)^(1/(A102-1927+1))-(I102/100)^(1/(A102-1927+1))</f>
        <v>3.520663673372515E-2</v>
      </c>
      <c r="L102" s="2">
        <f>($H$109/H101)^(1/(2024-A102+1))-($I$109/I101)^(1/(2024-A102+1))</f>
        <v>-0.13638391308982745</v>
      </c>
      <c r="M102" s="5">
        <f t="shared" si="16"/>
        <v>8642076.9617475457</v>
      </c>
      <c r="N102" s="5">
        <f t="shared" si="17"/>
        <v>362230.10403461568</v>
      </c>
      <c r="O102" s="2">
        <f t="shared" si="13"/>
        <v>-0.15189999999999998</v>
      </c>
      <c r="P102" s="4">
        <f t="shared" si="18"/>
        <v>3.8815853756711149E-2</v>
      </c>
      <c r="Q102" s="2">
        <f t="shared" si="19"/>
        <v>-8.673432177401641E-2</v>
      </c>
    </row>
    <row r="103" spans="1:17" x14ac:dyDescent="0.2">
      <c r="A103">
        <v>2018</v>
      </c>
      <c r="B103" s="4">
        <f>'French Raw data Value Weight'!J94/100</f>
        <v>-0.18420000000000003</v>
      </c>
      <c r="C103" s="4">
        <f>'French Raw data Value Weight'!F94/100</f>
        <v>7.3000000000000001E-3</v>
      </c>
      <c r="D103">
        <f>'French Raw data Value Weight'!T94</f>
        <v>-21.99</v>
      </c>
      <c r="E103">
        <f>'French Raw data Value Weight'!K94</f>
        <v>3.53</v>
      </c>
      <c r="F103" s="4">
        <f t="shared" si="11"/>
        <v>-0.21989999999999998</v>
      </c>
      <c r="G103" s="4">
        <f t="shared" si="10"/>
        <v>3.5299999999999998E-2</v>
      </c>
      <c r="H103" s="5">
        <f t="shared" si="14"/>
        <v>2832161.2951015183</v>
      </c>
      <c r="I103" s="5">
        <f t="shared" si="15"/>
        <v>206729.67334006474</v>
      </c>
      <c r="J103" s="2">
        <f t="shared" si="12"/>
        <v>-0.25519999999999998</v>
      </c>
      <c r="K103" s="4">
        <f>(H103/100)^(1/(A103-1927+1))-(I103/100)^(1/(A103-1927+1))</f>
        <v>3.1355154756916415E-2</v>
      </c>
      <c r="L103" s="2">
        <f>($H$109/H102)^(1/(2024-A103+1))-($I$109/I102)^(1/(2024-A103+1))</f>
        <v>-0.14095846229969355</v>
      </c>
      <c r="M103" s="5">
        <f t="shared" si="16"/>
        <v>7050206.3853936475</v>
      </c>
      <c r="N103" s="5">
        <f t="shared" si="17"/>
        <v>364874.38379406842</v>
      </c>
      <c r="O103" s="2">
        <f t="shared" si="13"/>
        <v>-0.19150000000000003</v>
      </c>
      <c r="P103" s="4">
        <f t="shared" si="18"/>
        <v>3.5761499122543228E-2</v>
      </c>
      <c r="Q103" s="2">
        <f t="shared" si="19"/>
        <v>-7.8117749936667868E-2</v>
      </c>
    </row>
    <row r="104" spans="1:17" x14ac:dyDescent="0.2">
      <c r="A104">
        <v>2019</v>
      </c>
      <c r="B104" s="4">
        <f>'French Raw data Value Weight'!J95/100</f>
        <v>0.2727</v>
      </c>
      <c r="C104" s="4">
        <f>'French Raw data Value Weight'!F95/100</f>
        <v>0.36849999999999999</v>
      </c>
      <c r="D104">
        <f>'French Raw data Value Weight'!T95</f>
        <v>20.38</v>
      </c>
      <c r="E104">
        <f>'French Raw data Value Weight'!K95</f>
        <v>34.32</v>
      </c>
      <c r="F104" s="4">
        <f t="shared" si="11"/>
        <v>0.20379999999999998</v>
      </c>
      <c r="G104" s="4">
        <f t="shared" si="10"/>
        <v>0.34320000000000001</v>
      </c>
      <c r="H104" s="5">
        <f t="shared" si="14"/>
        <v>3409355.7670432078</v>
      </c>
      <c r="I104" s="5">
        <f t="shared" si="15"/>
        <v>277679.29723037494</v>
      </c>
      <c r="J104" s="2">
        <f t="shared" si="12"/>
        <v>-0.13940000000000002</v>
      </c>
      <c r="K104" s="4">
        <f>(H104/100)^(1/(A104-1927+1))-(I104/100)^(1/(A104-1927+1))</f>
        <v>2.9765146858329095E-2</v>
      </c>
      <c r="L104" s="2">
        <f>($H$109/H103)^(1/(2024-A104+1))-($I$109/I103)^(1/(2024-A104+1))</f>
        <v>-0.11549691272588536</v>
      </c>
      <c r="M104" s="5">
        <f t="shared" si="16"/>
        <v>8972797.6666904949</v>
      </c>
      <c r="N104" s="5">
        <f t="shared" si="17"/>
        <v>499330.59422218264</v>
      </c>
      <c r="O104" s="2">
        <f t="shared" si="13"/>
        <v>-9.5799999999999996E-2</v>
      </c>
      <c r="P104" s="4">
        <f t="shared" si="18"/>
        <v>3.4573795510466132E-2</v>
      </c>
      <c r="Q104" s="2">
        <f t="shared" si="19"/>
        <v>-5.2998079438738133E-2</v>
      </c>
    </row>
    <row r="105" spans="1:17" x14ac:dyDescent="0.2">
      <c r="A105">
        <v>2020</v>
      </c>
      <c r="B105" s="4">
        <f>'French Raw data Value Weight'!J96/100</f>
        <v>-1.6500000000000001E-2</v>
      </c>
      <c r="C105" s="4">
        <f>'French Raw data Value Weight'!F96/100</f>
        <v>0.41739999999999999</v>
      </c>
      <c r="D105">
        <f>'French Raw data Value Weight'!T96</f>
        <v>-10.97</v>
      </c>
      <c r="E105">
        <f>'French Raw data Value Weight'!K96</f>
        <v>48.2</v>
      </c>
      <c r="F105" s="4">
        <f t="shared" si="11"/>
        <v>-0.10970000000000001</v>
      </c>
      <c r="G105" s="4">
        <f t="shared" si="10"/>
        <v>0.48200000000000004</v>
      </c>
      <c r="H105" s="5">
        <f t="shared" si="14"/>
        <v>3035349.4393985677</v>
      </c>
      <c r="I105" s="5">
        <f t="shared" si="15"/>
        <v>411520.71849541564</v>
      </c>
      <c r="J105" s="2">
        <f t="shared" si="12"/>
        <v>-0.5917</v>
      </c>
      <c r="K105" s="4">
        <f>(H105/100)^(1/(A105-1927+1))-(I105/100)^(1/(A105-1927+1))</f>
        <v>2.3474220752292219E-2</v>
      </c>
      <c r="L105" s="2">
        <f>($H$109/H104)^(1/(2024-A105+1))-($I$109/I104)^(1/(2024-A105+1))</f>
        <v>-0.11107718861954585</v>
      </c>
      <c r="M105" s="5">
        <f t="shared" si="16"/>
        <v>8824746.5051901024</v>
      </c>
      <c r="N105" s="5">
        <f t="shared" si="17"/>
        <v>707751.18425052171</v>
      </c>
      <c r="O105" s="2">
        <f t="shared" si="13"/>
        <v>-0.43390000000000001</v>
      </c>
      <c r="P105" s="4">
        <f t="shared" si="18"/>
        <v>2.9896872470337676E-2</v>
      </c>
      <c r="Q105" s="2">
        <f t="shared" si="19"/>
        <v>-4.5396701821794672E-2</v>
      </c>
    </row>
    <row r="106" spans="1:17" x14ac:dyDescent="0.2">
      <c r="A106">
        <v>2021</v>
      </c>
      <c r="B106" s="4">
        <f>'French Raw data Value Weight'!J97/100</f>
        <v>0.40820000000000001</v>
      </c>
      <c r="C106" s="4">
        <f>'French Raw data Value Weight'!F97/100</f>
        <v>0.23980000000000001</v>
      </c>
      <c r="D106">
        <f>'French Raw data Value Weight'!T97</f>
        <v>44.74</v>
      </c>
      <c r="E106">
        <f>'French Raw data Value Weight'!K97</f>
        <v>23.78</v>
      </c>
      <c r="F106" s="4">
        <f t="shared" si="11"/>
        <v>0.44740000000000002</v>
      </c>
      <c r="G106" s="4">
        <f t="shared" si="10"/>
        <v>0.23780000000000001</v>
      </c>
      <c r="H106" s="5">
        <f t="shared" si="14"/>
        <v>4393364.778585487</v>
      </c>
      <c r="I106" s="5">
        <f t="shared" si="15"/>
        <v>509380.34535362548</v>
      </c>
      <c r="J106" s="2">
        <f t="shared" si="12"/>
        <v>0.20960000000000001</v>
      </c>
      <c r="K106" s="4">
        <f>(H106/100)^(1/(A106-1927+1))-(I106/100)^(1/(A106-1927+1))</f>
        <v>2.5096323793928788E-2</v>
      </c>
      <c r="L106" s="2">
        <f>($H$109/H105)^(1/(2024-A106+1))-($I$109/I105)^(1/(2024-A106+1))</f>
        <v>7.9019537543019158E-3</v>
      </c>
      <c r="M106" s="5">
        <f t="shared" si="16"/>
        <v>12427008.028608702</v>
      </c>
      <c r="N106" s="5">
        <f t="shared" si="17"/>
        <v>877469.91823379684</v>
      </c>
      <c r="O106" s="2">
        <f t="shared" si="13"/>
        <v>0.16839999999999999</v>
      </c>
      <c r="P106" s="4">
        <f t="shared" si="18"/>
        <v>3.1131388423431439E-2</v>
      </c>
      <c r="Q106" s="2">
        <f t="shared" si="19"/>
        <v>4.9184119514773972E-2</v>
      </c>
    </row>
    <row r="107" spans="1:17" x14ac:dyDescent="0.2">
      <c r="A107">
        <v>2022</v>
      </c>
      <c r="B107" s="4">
        <f>'French Raw data Value Weight'!J98/100</f>
        <v>-1.32E-2</v>
      </c>
      <c r="C107" s="4">
        <f>'French Raw data Value Weight'!F98/100</f>
        <v>-0.2777</v>
      </c>
      <c r="D107">
        <f>'French Raw data Value Weight'!T98</f>
        <v>-3.99</v>
      </c>
      <c r="E107">
        <f>'French Raw data Value Weight'!K98</f>
        <v>-29.59</v>
      </c>
      <c r="F107" s="4">
        <f t="shared" si="11"/>
        <v>-3.9900000000000005E-2</v>
      </c>
      <c r="G107" s="4">
        <f t="shared" si="10"/>
        <v>-0.2959</v>
      </c>
      <c r="H107" s="5">
        <f t="shared" si="14"/>
        <v>4218069.523919926</v>
      </c>
      <c r="I107" s="5">
        <f t="shared" si="15"/>
        <v>358654.70116348768</v>
      </c>
      <c r="J107" s="2">
        <f t="shared" si="12"/>
        <v>0.25600000000000001</v>
      </c>
      <c r="K107" s="4">
        <f>(H107/100)^(1/(A107-1927+1))-(I107/100)^(1/(A107-1927+1))</f>
        <v>2.8321787117328689E-2</v>
      </c>
      <c r="L107" s="2">
        <f>($H$109/H106)^(1/(2024-A107+1))-($I$109/I106)^(1/(2024-A107+1))</f>
        <v>-4.7129681333988538E-2</v>
      </c>
      <c r="M107" s="5">
        <f t="shared" si="16"/>
        <v>12262971.522631068</v>
      </c>
      <c r="N107" s="5">
        <f t="shared" si="17"/>
        <v>633796.52194027137</v>
      </c>
      <c r="O107" s="2">
        <f t="shared" si="13"/>
        <v>0.26450000000000001</v>
      </c>
      <c r="P107" s="4">
        <f t="shared" si="18"/>
        <v>3.4334098109765732E-2</v>
      </c>
      <c r="Q107" s="2">
        <f t="shared" si="19"/>
        <v>1.5749513582144159E-2</v>
      </c>
    </row>
    <row r="108" spans="1:17" x14ac:dyDescent="0.2">
      <c r="A108">
        <v>2023</v>
      </c>
      <c r="B108" s="4">
        <f>'French Raw data Value Weight'!J99/100</f>
        <v>0.15759999999999999</v>
      </c>
      <c r="C108" s="4">
        <f>'French Raw data Value Weight'!F99/100</f>
        <v>0.41739999999999999</v>
      </c>
      <c r="D108">
        <f>'French Raw data Value Weight'!T99</f>
        <v>6.58</v>
      </c>
      <c r="E108">
        <f>'French Raw data Value Weight'!K99</f>
        <v>47.75</v>
      </c>
      <c r="F108" s="4">
        <f t="shared" si="11"/>
        <v>6.5799999999999997E-2</v>
      </c>
      <c r="G108" s="4">
        <f t="shared" si="10"/>
        <v>0.47749999999999998</v>
      </c>
      <c r="H108" s="5">
        <f t="shared" si="14"/>
        <v>4495618.4985938575</v>
      </c>
      <c r="I108" s="5">
        <f t="shared" si="15"/>
        <v>529912.32096905308</v>
      </c>
      <c r="J108" s="2">
        <f t="shared" si="12"/>
        <v>-0.41169999999999995</v>
      </c>
      <c r="K108" s="4">
        <f>(H108/100)^(1/(A108-1927+1))-(I108/100)^(1/(A108-1927+1))</f>
        <v>2.4347534591983466E-2</v>
      </c>
      <c r="L108" s="2">
        <f>($H$109/H107)^(1/(2024-A108+1))-($I$109/I107)^(1/(2024-A108+1))</f>
        <v>-0.27837310951010918</v>
      </c>
      <c r="M108" s="5">
        <f t="shared" si="16"/>
        <v>14195615.834597724</v>
      </c>
      <c r="N108" s="5">
        <f t="shared" si="17"/>
        <v>898343.19019814068</v>
      </c>
      <c r="O108" s="2">
        <f t="shared" si="13"/>
        <v>-0.25980000000000003</v>
      </c>
      <c r="P108" s="4">
        <f t="shared" si="18"/>
        <v>3.1703667773592015E-2</v>
      </c>
      <c r="Q108" s="2">
        <f t="shared" si="19"/>
        <v>-0.1707491127698586</v>
      </c>
    </row>
    <row r="109" spans="1:17" x14ac:dyDescent="0.2">
      <c r="A109">
        <v>2024</v>
      </c>
      <c r="B109" s="4">
        <f>'French Raw data Value Weight'!J100/100</f>
        <v>0.21199999999999999</v>
      </c>
      <c r="C109" s="4">
        <f>'French Raw data Value Weight'!F100/100</f>
        <v>0.29580000000000001</v>
      </c>
      <c r="D109">
        <f>'French Raw data Value Weight'!T100</f>
        <v>20.61</v>
      </c>
      <c r="E109">
        <f>'French Raw data Value Weight'!K100</f>
        <v>34.97</v>
      </c>
      <c r="F109" s="4">
        <f t="shared" ref="F109" si="20">D109/100</f>
        <v>0.20610000000000001</v>
      </c>
      <c r="G109" s="4">
        <f t="shared" ref="G109" si="21">E109/100</f>
        <v>0.34970000000000001</v>
      </c>
      <c r="H109" s="5">
        <f t="shared" ref="H109" si="22">H108*(1+F109)</f>
        <v>5422165.4711540509</v>
      </c>
      <c r="I109" s="5">
        <f t="shared" ref="I109" si="23">I108*(1+G109)</f>
        <v>715222.65961193084</v>
      </c>
      <c r="J109" s="2">
        <f t="shared" ref="J109" si="24">F109-G109</f>
        <v>-0.14360000000000001</v>
      </c>
      <c r="K109" s="4">
        <f>(H109/100)^(1/(A109-1927+1))-(I109/100)^(1/(A109-1927+1))</f>
        <v>2.2864775799457782E-2</v>
      </c>
      <c r="L109" s="2">
        <f>($H$109/H108)^(1/(2024-A109+1))-($I$109/I108)^(1/(2024-A109+1))</f>
        <v>-0.14359999999999995</v>
      </c>
      <c r="M109" s="5">
        <f t="shared" si="16"/>
        <v>17205086.39153244</v>
      </c>
      <c r="N109" s="5">
        <f t="shared" si="17"/>
        <v>1164073.1058587506</v>
      </c>
      <c r="O109" s="2">
        <f t="shared" si="13"/>
        <v>-8.3800000000000013E-2</v>
      </c>
      <c r="P109" s="4">
        <f t="shared" si="18"/>
        <v>3.0656771362814972E-2</v>
      </c>
      <c r="Q109" s="2">
        <f t="shared" si="19"/>
        <v>-8.3799999999999875E-2</v>
      </c>
    </row>
  </sheetData>
  <mergeCells count="12">
    <mergeCell ref="F5:H5"/>
    <mergeCell ref="F6:H6"/>
    <mergeCell ref="F7:H7"/>
    <mergeCell ref="F8:H8"/>
    <mergeCell ref="F9:H9"/>
    <mergeCell ref="A9:C9"/>
    <mergeCell ref="A1:C1"/>
    <mergeCell ref="A2:C2"/>
    <mergeCell ref="A5:C5"/>
    <mergeCell ref="A6:C6"/>
    <mergeCell ref="A7:C7"/>
    <mergeCell ref="A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F619D-9330-4048-BE7A-2571188BD13E}">
  <dimension ref="A1:Q109"/>
  <sheetViews>
    <sheetView tabSelected="1" workbookViewId="0">
      <selection activeCell="D32" sqref="D32"/>
    </sheetView>
  </sheetViews>
  <sheetFormatPr baseColWidth="10" defaultRowHeight="16" x14ac:dyDescent="0.2"/>
  <cols>
    <col min="3" max="3" width="21" customWidth="1"/>
    <col min="4" max="4" width="18.1640625" customWidth="1"/>
    <col min="8" max="8" width="15" customWidth="1"/>
    <col min="9" max="9" width="18.33203125" customWidth="1"/>
    <col min="13" max="13" width="15.6640625" customWidth="1"/>
    <col min="14" max="14" width="18.1640625" customWidth="1"/>
  </cols>
  <sheetData>
    <row r="1" spans="1:17" x14ac:dyDescent="0.2">
      <c r="A1" s="14" t="s">
        <v>14</v>
      </c>
      <c r="B1" s="14"/>
      <c r="C1" s="14"/>
      <c r="D1" s="8">
        <v>1977</v>
      </c>
      <c r="E1" s="15" t="s">
        <v>38</v>
      </c>
      <c r="K1" s="4"/>
    </row>
    <row r="2" spans="1:17" x14ac:dyDescent="0.2">
      <c r="A2" s="14" t="s">
        <v>15</v>
      </c>
      <c r="B2" s="14"/>
      <c r="C2" s="14"/>
      <c r="D2" s="8">
        <v>2024</v>
      </c>
      <c r="E2" s="15" t="s">
        <v>39</v>
      </c>
      <c r="K2" s="4"/>
    </row>
    <row r="3" spans="1:17" x14ac:dyDescent="0.2">
      <c r="A3" s="7" t="s">
        <v>19</v>
      </c>
      <c r="B3" s="7"/>
      <c r="C3" s="7"/>
      <c r="D3" s="9">
        <f>IF(D1=1927,100,VLOOKUP((D1-1),A12:I109,8))</f>
        <v>462120.44981476758</v>
      </c>
      <c r="F3" s="7" t="s">
        <v>27</v>
      </c>
      <c r="G3" s="7"/>
      <c r="H3" s="7"/>
      <c r="I3" s="9">
        <f>IF(D1=1927,100,VLOOKUP((D1-1),A12:Q109,13))</f>
        <v>401153.4092792017</v>
      </c>
      <c r="K3" s="4"/>
    </row>
    <row r="4" spans="1:17" x14ac:dyDescent="0.2">
      <c r="A4" s="7" t="s">
        <v>20</v>
      </c>
      <c r="B4" s="7"/>
      <c r="C4" s="7"/>
      <c r="D4" s="9">
        <f>IF(D1=1927,100,VLOOKUP((D1-1),A12:I109,9))</f>
        <v>2881.0289056114516</v>
      </c>
      <c r="F4" s="7" t="s">
        <v>26</v>
      </c>
      <c r="G4" s="7"/>
      <c r="H4" s="7"/>
      <c r="I4" s="9">
        <f>IF(D1=1927,100,VLOOKUP((D1-1),A12:Q109,14))</f>
        <v>3474.2643409157008</v>
      </c>
      <c r="K4" s="4"/>
    </row>
    <row r="5" spans="1:17" x14ac:dyDescent="0.2">
      <c r="A5" s="14" t="s">
        <v>21</v>
      </c>
      <c r="B5" s="14"/>
      <c r="C5" s="14"/>
      <c r="D5" s="10">
        <f>IF(D2=1927,100,VLOOKUP(D2,A12:I109,8))</f>
        <v>2718298887.4400206</v>
      </c>
      <c r="F5" s="14" t="s">
        <v>33</v>
      </c>
      <c r="G5" s="14"/>
      <c r="H5" s="14"/>
      <c r="I5" s="10">
        <f>IF(D2=1927,100,VLOOKUP(D2,A12:Q109,13))</f>
        <v>1441869165.1311467</v>
      </c>
      <c r="K5" s="4"/>
    </row>
    <row r="6" spans="1:17" x14ac:dyDescent="0.2">
      <c r="A6" s="14" t="s">
        <v>22</v>
      </c>
      <c r="B6" s="14"/>
      <c r="C6" s="14"/>
      <c r="D6" s="9">
        <f>IF(D2=1927,100,VLOOKUP(D2,A12:I109,9))</f>
        <v>40218.086951309786</v>
      </c>
      <c r="F6" s="14" t="s">
        <v>34</v>
      </c>
      <c r="G6" s="14"/>
      <c r="H6" s="14"/>
      <c r="I6" s="9">
        <f>IF(D2=1927,100,VLOOKUP(D2,A12:Q109,14))</f>
        <v>108929.61236080647</v>
      </c>
      <c r="K6" s="4"/>
    </row>
    <row r="7" spans="1:17" x14ac:dyDescent="0.2">
      <c r="A7" s="14" t="s">
        <v>23</v>
      </c>
      <c r="B7" s="14"/>
      <c r="C7" s="14"/>
      <c r="D7" s="11">
        <f>(D5/D3)^(1/(D2-D1))-1</f>
        <v>0.20282659426319549</v>
      </c>
      <c r="F7" s="14" t="s">
        <v>35</v>
      </c>
      <c r="G7" s="14"/>
      <c r="H7" s="14"/>
      <c r="I7" s="11">
        <f>(I5/I3)^(1/(D2-D1))-1</f>
        <v>0.19028617890524568</v>
      </c>
      <c r="K7" s="4"/>
    </row>
    <row r="8" spans="1:17" x14ac:dyDescent="0.2">
      <c r="A8" s="14" t="s">
        <v>24</v>
      </c>
      <c r="B8" s="14"/>
      <c r="C8" s="14"/>
      <c r="D8" s="11">
        <f>(D6/D4)^(1/(D2-D1))-1</f>
        <v>5.7691506474111032E-2</v>
      </c>
      <c r="F8" s="14" t="s">
        <v>36</v>
      </c>
      <c r="G8" s="14"/>
      <c r="H8" s="14"/>
      <c r="I8" s="11">
        <f>(I6/I4)^(1/(D2-D1))-1</f>
        <v>7.6058322098531361E-2</v>
      </c>
      <c r="K8" s="4"/>
    </row>
    <row r="9" spans="1:17" x14ac:dyDescent="0.2">
      <c r="A9" s="14" t="s">
        <v>25</v>
      </c>
      <c r="B9" s="14"/>
      <c r="C9" s="14"/>
      <c r="D9" s="12">
        <f>D7-D8</f>
        <v>0.14513508778908446</v>
      </c>
      <c r="F9" s="14" t="s">
        <v>37</v>
      </c>
      <c r="G9" s="14"/>
      <c r="H9" s="14"/>
      <c r="I9" s="12">
        <f>I7-I8</f>
        <v>0.11422785680671432</v>
      </c>
      <c r="K9" s="4"/>
    </row>
    <row r="10" spans="1:17" x14ac:dyDescent="0.2">
      <c r="K10" s="4"/>
    </row>
    <row r="11" spans="1:17" x14ac:dyDescent="0.2">
      <c r="A11" t="s">
        <v>18</v>
      </c>
      <c r="B11" t="s">
        <v>45</v>
      </c>
      <c r="C11" t="s">
        <v>44</v>
      </c>
      <c r="D11" t="s">
        <v>46</v>
      </c>
      <c r="E11" t="s">
        <v>47</v>
      </c>
      <c r="F11" t="s">
        <v>12</v>
      </c>
      <c r="G11" t="s">
        <v>13</v>
      </c>
      <c r="H11" t="s">
        <v>28</v>
      </c>
      <c r="I11" t="s">
        <v>29</v>
      </c>
      <c r="J11" s="3" t="s">
        <v>11</v>
      </c>
      <c r="K11" s="4" t="s">
        <v>40</v>
      </c>
      <c r="L11" t="s">
        <v>41</v>
      </c>
      <c r="M11" t="s">
        <v>30</v>
      </c>
      <c r="N11" t="s">
        <v>31</v>
      </c>
      <c r="O11" s="3" t="s">
        <v>32</v>
      </c>
      <c r="P11" s="4" t="s">
        <v>42</v>
      </c>
      <c r="Q11" t="s">
        <v>43</v>
      </c>
    </row>
    <row r="12" spans="1:17" x14ac:dyDescent="0.2">
      <c r="A12">
        <v>1927</v>
      </c>
      <c r="B12" s="4">
        <f>'French Raw data Equally Weight'!J3/100</f>
        <v>0.4204</v>
      </c>
      <c r="C12" s="4">
        <f>'French Raw data Equally Weight'!F3/100</f>
        <v>0.35590000000000005</v>
      </c>
      <c r="D12">
        <f>'French Raw data Equally Weight'!T3</f>
        <v>41.94</v>
      </c>
      <c r="E12">
        <f>'French Raw data Equally Weight'!K3</f>
        <v>43.29</v>
      </c>
      <c r="F12" s="4">
        <f>D12/100</f>
        <v>0.4194</v>
      </c>
      <c r="G12" s="4">
        <f t="shared" ref="G12:G75" si="0">E12/100</f>
        <v>0.43290000000000001</v>
      </c>
      <c r="H12" s="6">
        <f>100*(1+F12)</f>
        <v>141.94</v>
      </c>
      <c r="I12" s="6">
        <f>100*(1+G12)</f>
        <v>143.29000000000002</v>
      </c>
      <c r="J12" s="2">
        <f>F12-G12</f>
        <v>-1.3500000000000012E-2</v>
      </c>
      <c r="K12" s="4">
        <f>J12</f>
        <v>-1.3500000000000012E-2</v>
      </c>
      <c r="L12" s="2">
        <f>($H$109/100)^(1/(2024-A12+1))-($I$109/100)^(1/(2024-A12+1))</f>
        <v>0.12775459798809874</v>
      </c>
      <c r="M12" s="6">
        <f>100*(1+B12)</f>
        <v>142.04</v>
      </c>
      <c r="N12" s="6">
        <f>100*(1+C12)</f>
        <v>135.59</v>
      </c>
      <c r="O12" s="2">
        <f>B12-C12</f>
        <v>6.4499999999999946E-2</v>
      </c>
      <c r="P12" s="4">
        <f>O12</f>
        <v>6.4499999999999946E-2</v>
      </c>
      <c r="Q12" s="2">
        <f>($M$109/100)^(1/(2024-A12+1))-($N$109/100)^(1/(2024-A12+1))</f>
        <v>0.1092106235112611</v>
      </c>
    </row>
    <row r="13" spans="1:17" x14ac:dyDescent="0.2">
      <c r="A13">
        <v>1928</v>
      </c>
      <c r="B13" s="4">
        <f>'French Raw data Equally Weight'!J4/100</f>
        <v>0.56920000000000004</v>
      </c>
      <c r="C13" s="4">
        <f>'French Raw data Equally Weight'!F4/100</f>
        <v>0.41270000000000001</v>
      </c>
      <c r="D13">
        <f>'French Raw data Equally Weight'!T4</f>
        <v>62.35</v>
      </c>
      <c r="E13">
        <f>'French Raw data Equally Weight'!K4</f>
        <v>42.29</v>
      </c>
      <c r="F13" s="4">
        <f t="shared" ref="F13:G76" si="1">D13/100</f>
        <v>0.62350000000000005</v>
      </c>
      <c r="G13" s="4">
        <f t="shared" si="0"/>
        <v>0.4229</v>
      </c>
      <c r="H13" s="5">
        <f>H12*(1+F13)</f>
        <v>230.43958999999998</v>
      </c>
      <c r="I13" s="5">
        <f>I12*(1+G13)</f>
        <v>203.88734100000005</v>
      </c>
      <c r="J13" s="2">
        <f t="shared" ref="J13:J76" si="2">F13-G13</f>
        <v>0.20060000000000006</v>
      </c>
      <c r="K13" s="4">
        <f>(H13/100)^(1/(A13-1927+1))-(I13/100)^(1/(A13-1927+1))</f>
        <v>9.0132436433478347E-2</v>
      </c>
      <c r="L13" s="2">
        <f>($H$109/H12)^(1/(2024-A13+1))-($I$109/I12)^(1/(2024-A13+1))</f>
        <v>0.12886778309882319</v>
      </c>
      <c r="M13" s="5">
        <f>M12*(1+B13)</f>
        <v>222.88916799999998</v>
      </c>
      <c r="N13" s="5">
        <f>N12*(1+C13)</f>
        <v>191.54799300000002</v>
      </c>
      <c r="O13" s="2">
        <f t="shared" ref="O13:O76" si="3">B13-C13</f>
        <v>0.15650000000000003</v>
      </c>
      <c r="P13" s="4">
        <f>(M13/100)^(1/(A13-1927+1))-(N13/100)^(1/(A13-1927+1))</f>
        <v>0.10893866799876828</v>
      </c>
      <c r="Q13" s="2">
        <f>($M$109/M12)^(1/(2024-A13+1))-($N$109/N12)^(1/(2024-A13+1))</f>
        <v>0.10956158849584874</v>
      </c>
    </row>
    <row r="14" spans="1:17" x14ac:dyDescent="0.2">
      <c r="A14">
        <v>1929</v>
      </c>
      <c r="B14" s="4">
        <f>'French Raw data Equally Weight'!J5/100</f>
        <v>-0.36509999999999998</v>
      </c>
      <c r="C14" s="4">
        <f>'French Raw data Equally Weight'!F5/100</f>
        <v>-0.32990000000000003</v>
      </c>
      <c r="D14">
        <f>'French Raw data Equally Weight'!T5</f>
        <v>-38.07</v>
      </c>
      <c r="E14">
        <f>'French Raw data Equally Weight'!K5</f>
        <v>-32.78</v>
      </c>
      <c r="F14" s="4">
        <f t="shared" si="1"/>
        <v>-0.38069999999999998</v>
      </c>
      <c r="G14" s="4">
        <f t="shared" si="0"/>
        <v>-0.32780000000000004</v>
      </c>
      <c r="H14" s="5">
        <f t="shared" ref="H14:I29" si="4">H13*(1+F14)</f>
        <v>142.71123808699997</v>
      </c>
      <c r="I14" s="5">
        <f t="shared" si="4"/>
        <v>137.0530706202</v>
      </c>
      <c r="J14" s="2">
        <f t="shared" si="2"/>
        <v>-5.2899999999999947E-2</v>
      </c>
      <c r="K14" s="4">
        <f>(H14/100)^(1/(A14-1927+1))-(I14/100)^(1/(A14-1927+1))</f>
        <v>1.5080389894006396E-2</v>
      </c>
      <c r="L14" s="2">
        <f>($H$109/H13)^(1/(2024-A14+1))-($I$109/I13)^(1/(2024-A14+1))</f>
        <v>0.1282614096931991</v>
      </c>
      <c r="M14" s="5">
        <f t="shared" ref="M14:N77" si="5">M13*(1+B14)</f>
        <v>141.51233276319999</v>
      </c>
      <c r="N14" s="5">
        <f t="shared" si="5"/>
        <v>128.35631010930001</v>
      </c>
      <c r="O14" s="2">
        <f t="shared" si="3"/>
        <v>-3.5199999999999954E-2</v>
      </c>
      <c r="P14" s="4">
        <f t="shared" ref="P14:P77" si="6">(M14/100)^(1/(A14-1927+1))-(N14/100)^(1/(A14-1927+1))</f>
        <v>3.5929103808312268E-2</v>
      </c>
      <c r="Q14" s="2">
        <f t="shared" ref="Q14:Q77" si="7">($M$109/M13)^(1/(2024-A14+1))-($N$109/N13)^(1/(2024-A14+1))</f>
        <v>0.10915199036279799</v>
      </c>
    </row>
    <row r="15" spans="1:17" x14ac:dyDescent="0.2">
      <c r="A15">
        <v>1930</v>
      </c>
      <c r="B15" s="4">
        <f>'French Raw data Equally Weight'!J6/100</f>
        <v>-0.45729999999999998</v>
      </c>
      <c r="C15" s="4">
        <f>'French Raw data Equally Weight'!F6/100</f>
        <v>-0.33260000000000001</v>
      </c>
      <c r="D15">
        <f>'French Raw data Equally Weight'!T6</f>
        <v>-47.69</v>
      </c>
      <c r="E15">
        <f>'French Raw data Equally Weight'!K6</f>
        <v>-35.42</v>
      </c>
      <c r="F15" s="4">
        <f t="shared" si="1"/>
        <v>-0.47689999999999999</v>
      </c>
      <c r="G15" s="4">
        <f t="shared" si="0"/>
        <v>-0.35420000000000001</v>
      </c>
      <c r="H15" s="5">
        <f t="shared" si="4"/>
        <v>74.65224864330969</v>
      </c>
      <c r="I15" s="5">
        <f t="shared" si="4"/>
        <v>88.50887300652515</v>
      </c>
      <c r="J15" s="2">
        <f t="shared" si="2"/>
        <v>-0.12269999999999998</v>
      </c>
      <c r="K15" s="4">
        <f>(H15/100)^(1/(A15-1927+1))-(I15/100)^(1/(A15-1927+1))</f>
        <v>-4.0419845432277834E-2</v>
      </c>
      <c r="L15" s="2">
        <f>($H$109/H14)^(1/(2024-A15+1))-($I$109/I14)^(1/(2024-A15+1))</f>
        <v>0.13133892841266182</v>
      </c>
      <c r="M15" s="5">
        <f t="shared" si="5"/>
        <v>76.798742990588636</v>
      </c>
      <c r="N15" s="5">
        <f t="shared" si="5"/>
        <v>85.665001366946825</v>
      </c>
      <c r="O15" s="2">
        <f t="shared" si="3"/>
        <v>-0.12469999999999998</v>
      </c>
      <c r="P15" s="4">
        <f t="shared" si="6"/>
        <v>-2.5922019416440345E-2</v>
      </c>
      <c r="Q15" s="2">
        <f t="shared" si="7"/>
        <v>0.11157447082890881</v>
      </c>
    </row>
    <row r="16" spans="1:17" x14ac:dyDescent="0.2">
      <c r="A16">
        <v>1931</v>
      </c>
      <c r="B16" s="4">
        <f>'French Raw data Equally Weight'!J7/100</f>
        <v>-0.40880000000000005</v>
      </c>
      <c r="C16" s="4">
        <f>'French Raw data Equally Weight'!F7/100</f>
        <v>-0.39829999999999999</v>
      </c>
      <c r="D16">
        <f>'French Raw data Equally Weight'!T7</f>
        <v>-39.270000000000003</v>
      </c>
      <c r="E16">
        <f>'French Raw data Equally Weight'!K7</f>
        <v>-37.68</v>
      </c>
      <c r="F16" s="4">
        <f t="shared" si="1"/>
        <v>-0.39270000000000005</v>
      </c>
      <c r="G16" s="4">
        <f t="shared" si="0"/>
        <v>-0.37680000000000002</v>
      </c>
      <c r="H16" s="5">
        <f t="shared" si="4"/>
        <v>45.336310601081969</v>
      </c>
      <c r="I16" s="5">
        <f t="shared" si="4"/>
        <v>55.15872965766647</v>
      </c>
      <c r="J16" s="2">
        <f t="shared" si="2"/>
        <v>-1.5900000000000025E-2</v>
      </c>
      <c r="K16" s="4">
        <f>(H16/100)^(1/(A16-1927+1))-(I16/100)^(1/(A16-1927+1))</f>
        <v>-3.414730417656231E-2</v>
      </c>
      <c r="L16" s="2">
        <f>($H$109/H15)^(1/(2024-A16+1))-($I$109/I15)^(1/(2024-A16+1))</f>
        <v>0.13621913992536339</v>
      </c>
      <c r="M16" s="5">
        <f t="shared" si="5"/>
        <v>45.403416856035996</v>
      </c>
      <c r="N16" s="5">
        <f t="shared" si="5"/>
        <v>51.544631322491902</v>
      </c>
      <c r="O16" s="2">
        <f t="shared" si="3"/>
        <v>-1.0500000000000065E-2</v>
      </c>
      <c r="P16" s="4">
        <f t="shared" si="6"/>
        <v>-2.1942996504678014E-2</v>
      </c>
      <c r="Q16" s="2">
        <f t="shared" si="7"/>
        <v>0.11602030442021105</v>
      </c>
    </row>
    <row r="17" spans="1:17" x14ac:dyDescent="0.2">
      <c r="A17">
        <v>1932</v>
      </c>
      <c r="B17" s="4">
        <f>'French Raw data Equally Weight'!J8/100</f>
        <v>0.51080000000000003</v>
      </c>
      <c r="C17" s="4">
        <f>'French Raw data Equally Weight'!F8/100</f>
        <v>-7.2099999999999997E-2</v>
      </c>
      <c r="D17">
        <f>'French Raw data Equally Weight'!T8</f>
        <v>67.59</v>
      </c>
      <c r="E17">
        <f>'French Raw data Equally Weight'!K8</f>
        <v>-7.9</v>
      </c>
      <c r="F17" s="4">
        <f t="shared" si="1"/>
        <v>0.67590000000000006</v>
      </c>
      <c r="G17" s="4">
        <f t="shared" si="0"/>
        <v>-7.9000000000000001E-2</v>
      </c>
      <c r="H17" s="5">
        <f t="shared" si="4"/>
        <v>75.979122936353264</v>
      </c>
      <c r="I17" s="5">
        <f t="shared" si="4"/>
        <v>50.801190014710819</v>
      </c>
      <c r="J17" s="2">
        <f t="shared" si="2"/>
        <v>0.75490000000000002</v>
      </c>
      <c r="K17" s="4">
        <f>(H17/100)^(1/(A17-1927+1))-(I17/100)^(1/(A17-1927+1))</f>
        <v>6.1984816023438416E-2</v>
      </c>
      <c r="L17" s="2">
        <f>($H$109/H16)^(1/(2024-A17+1))-($I$109/I16)^(1/(2024-A17+1))</f>
        <v>0.13891077060966039</v>
      </c>
      <c r="M17" s="5">
        <f t="shared" si="5"/>
        <v>68.59548218609919</v>
      </c>
      <c r="N17" s="5">
        <f t="shared" si="5"/>
        <v>47.82826340414023</v>
      </c>
      <c r="O17" s="2">
        <f t="shared" si="3"/>
        <v>0.58289999999999997</v>
      </c>
      <c r="P17" s="4">
        <f t="shared" si="6"/>
        <v>5.477934055273459E-2</v>
      </c>
      <c r="Q17" s="2">
        <f t="shared" si="7"/>
        <v>0.11830042598493296</v>
      </c>
    </row>
    <row r="18" spans="1:17" x14ac:dyDescent="0.2">
      <c r="A18">
        <v>1933</v>
      </c>
      <c r="B18" s="4">
        <f>'French Raw data Equally Weight'!J9/100</f>
        <v>2.1446000000000001</v>
      </c>
      <c r="C18" s="4">
        <f>'French Raw data Equally Weight'!F9/100</f>
        <v>0.67209999999999992</v>
      </c>
      <c r="D18">
        <f>'French Raw data Equally Weight'!T9</f>
        <v>204.97</v>
      </c>
      <c r="E18">
        <f>'French Raw data Equally Weight'!K9</f>
        <v>55.93</v>
      </c>
      <c r="F18" s="4">
        <f t="shared" si="1"/>
        <v>2.0497000000000001</v>
      </c>
      <c r="G18" s="4">
        <f t="shared" si="0"/>
        <v>0.55930000000000002</v>
      </c>
      <c r="H18" s="5">
        <f t="shared" si="4"/>
        <v>231.71353121899656</v>
      </c>
      <c r="I18" s="5">
        <f t="shared" si="4"/>
        <v>79.214295589938573</v>
      </c>
      <c r="J18" s="2">
        <f t="shared" si="2"/>
        <v>1.4904000000000002</v>
      </c>
      <c r="K18" s="4">
        <f>(H18/100)^(1/(A18-1927+1))-(I18/100)^(1/(A18-1927+1))</f>
        <v>0.160289963606285</v>
      </c>
      <c r="L18" s="2">
        <f>($H$109/H17)^(1/(2024-A18+1))-($I$109/I17)^(1/(2024-A18+1))</f>
        <v>0.13286282491693702</v>
      </c>
      <c r="M18" s="5">
        <f t="shared" si="5"/>
        <v>215.70535328240751</v>
      </c>
      <c r="N18" s="5">
        <f t="shared" si="5"/>
        <v>79.973639238062873</v>
      </c>
      <c r="O18" s="2">
        <f t="shared" si="3"/>
        <v>1.4725000000000001</v>
      </c>
      <c r="P18" s="4">
        <f t="shared" si="6"/>
        <v>0.14749818274699933</v>
      </c>
      <c r="Q18" s="2">
        <f t="shared" si="7"/>
        <v>0.11347801835984916</v>
      </c>
    </row>
    <row r="19" spans="1:17" x14ac:dyDescent="0.2">
      <c r="A19">
        <v>1934</v>
      </c>
      <c r="B19" s="4">
        <f>'French Raw data Equally Weight'!J10/100</f>
        <v>6.0299999999999999E-2</v>
      </c>
      <c r="C19" s="4">
        <f>'French Raw data Equally Weight'!F10/100</f>
        <v>0.223</v>
      </c>
      <c r="D19">
        <f>'French Raw data Equally Weight'!T10</f>
        <v>17.04</v>
      </c>
      <c r="E19">
        <f>'French Raw data Equally Weight'!K10</f>
        <v>22.7</v>
      </c>
      <c r="F19" s="4">
        <f t="shared" si="1"/>
        <v>0.1704</v>
      </c>
      <c r="G19" s="4">
        <f t="shared" si="0"/>
        <v>0.22699999999999998</v>
      </c>
      <c r="H19" s="5">
        <f t="shared" si="4"/>
        <v>271.19751693871353</v>
      </c>
      <c r="I19" s="5">
        <f t="shared" si="4"/>
        <v>97.19594068885462</v>
      </c>
      <c r="J19" s="2">
        <f t="shared" si="2"/>
        <v>-5.6599999999999984E-2</v>
      </c>
      <c r="K19" s="4">
        <f>(H19/100)^(1/(A19-1927+1))-(I19/100)^(1/(A19-1927+1))</f>
        <v>0.13636833583590768</v>
      </c>
      <c r="L19" s="2">
        <f>($H$109/H18)^(1/(2024-A19+1))-($I$109/I18)^(1/(2024-A19+1))</f>
        <v>0.12501471943591391</v>
      </c>
      <c r="M19" s="5">
        <f t="shared" si="5"/>
        <v>228.7123860853367</v>
      </c>
      <c r="N19" s="5">
        <f t="shared" si="5"/>
        <v>97.807760788150901</v>
      </c>
      <c r="O19" s="2">
        <f t="shared" si="3"/>
        <v>-0.16270000000000001</v>
      </c>
      <c r="P19" s="4">
        <f t="shared" si="6"/>
        <v>0.11171502025347435</v>
      </c>
      <c r="Q19" s="2">
        <f t="shared" si="7"/>
        <v>0.10596967441811667</v>
      </c>
    </row>
    <row r="20" spans="1:17" x14ac:dyDescent="0.2">
      <c r="A20">
        <v>1935</v>
      </c>
      <c r="B20" s="4">
        <f>'French Raw data Equally Weight'!J11/100</f>
        <v>0.66110000000000002</v>
      </c>
      <c r="C20" s="4">
        <f>'French Raw data Equally Weight'!F11/100</f>
        <v>0.40409999999999996</v>
      </c>
      <c r="D20">
        <f>'French Raw data Equally Weight'!T11</f>
        <v>59.09</v>
      </c>
      <c r="E20">
        <f>'French Raw data Equally Weight'!K11</f>
        <v>39.520000000000003</v>
      </c>
      <c r="F20" s="4">
        <f t="shared" si="1"/>
        <v>0.59089999999999998</v>
      </c>
      <c r="G20" s="4">
        <f t="shared" si="0"/>
        <v>0.39520000000000005</v>
      </c>
      <c r="H20" s="5">
        <f t="shared" si="4"/>
        <v>431.44812969779935</v>
      </c>
      <c r="I20" s="5">
        <f t="shared" si="4"/>
        <v>135.60777644908995</v>
      </c>
      <c r="J20" s="2">
        <f t="shared" si="2"/>
        <v>0.19569999999999993</v>
      </c>
      <c r="K20" s="4">
        <f>(H20/100)^(1/(A20-1927+1))-(I20/100)^(1/(A20-1927+1))</f>
        <v>0.14195668407726414</v>
      </c>
      <c r="L20" s="2">
        <f>($H$109/H19)^(1/(2024-A20+1))-($I$109/I19)^(1/(2024-A20+1))</f>
        <v>0.12691913615765738</v>
      </c>
      <c r="M20" s="5">
        <f t="shared" si="5"/>
        <v>379.9141445263528</v>
      </c>
      <c r="N20" s="5">
        <f t="shared" si="5"/>
        <v>137.33187692264266</v>
      </c>
      <c r="O20" s="2">
        <f t="shared" si="3"/>
        <v>0.25700000000000006</v>
      </c>
      <c r="P20" s="4">
        <f t="shared" si="6"/>
        <v>0.12399410640540598</v>
      </c>
      <c r="Q20" s="2">
        <f t="shared" si="7"/>
        <v>0.10894442926853642</v>
      </c>
    </row>
    <row r="21" spans="1:17" x14ac:dyDescent="0.2">
      <c r="A21">
        <v>1936</v>
      </c>
      <c r="B21" s="4">
        <f>'French Raw data Equally Weight'!J12/100</f>
        <v>0.78150000000000008</v>
      </c>
      <c r="C21" s="4">
        <f>'French Raw data Equally Weight'!F12/100</f>
        <v>0.30760000000000004</v>
      </c>
      <c r="D21">
        <f>'French Raw data Equally Weight'!T12</f>
        <v>89.39</v>
      </c>
      <c r="E21">
        <f>'French Raw data Equally Weight'!K12</f>
        <v>29.99</v>
      </c>
      <c r="F21" s="4">
        <f t="shared" si="1"/>
        <v>0.89390000000000003</v>
      </c>
      <c r="G21" s="4">
        <f t="shared" si="0"/>
        <v>0.2999</v>
      </c>
      <c r="H21" s="5">
        <f t="shared" si="4"/>
        <v>817.11961283466212</v>
      </c>
      <c r="I21" s="5">
        <f t="shared" si="4"/>
        <v>176.27654860617204</v>
      </c>
      <c r="J21" s="2">
        <f t="shared" si="2"/>
        <v>0.59400000000000008</v>
      </c>
      <c r="K21" s="4">
        <f>(H21/100)^(1/(A21-1927+1))-(I21/100)^(1/(A21-1927+1))</f>
        <v>0.17542799950587562</v>
      </c>
      <c r="L21" s="2">
        <f>($H$109/H20)^(1/(2024-A21+1))-($I$109/I20)^(1/(2024-A21+1))</f>
        <v>0.1262844068437452</v>
      </c>
      <c r="M21" s="5">
        <f t="shared" si="5"/>
        <v>676.81704847369758</v>
      </c>
      <c r="N21" s="5">
        <f t="shared" si="5"/>
        <v>179.57516226404755</v>
      </c>
      <c r="O21" s="2">
        <f t="shared" si="3"/>
        <v>0.47390000000000004</v>
      </c>
      <c r="P21" s="4">
        <f t="shared" si="6"/>
        <v>0.15043960735121686</v>
      </c>
      <c r="Q21" s="2">
        <f t="shared" si="7"/>
        <v>0.10766444649064888</v>
      </c>
    </row>
    <row r="22" spans="1:17" x14ac:dyDescent="0.2">
      <c r="A22">
        <v>1937</v>
      </c>
      <c r="B22" s="4">
        <f>'French Raw data Equally Weight'!J13/100</f>
        <v>-0.51739999999999997</v>
      </c>
      <c r="C22" s="4">
        <f>'French Raw data Equally Weight'!F13/100</f>
        <v>-0.41770000000000002</v>
      </c>
      <c r="D22">
        <f>'French Raw data Equally Weight'!T13</f>
        <v>-58.68</v>
      </c>
      <c r="E22">
        <f>'French Raw data Equally Weight'!K13</f>
        <v>-41.48</v>
      </c>
      <c r="F22" s="4">
        <f t="shared" si="1"/>
        <v>-0.58679999999999999</v>
      </c>
      <c r="G22" s="4">
        <f t="shared" si="0"/>
        <v>-0.41479999999999995</v>
      </c>
      <c r="H22" s="5">
        <f t="shared" si="4"/>
        <v>337.63382402328239</v>
      </c>
      <c r="I22" s="5">
        <f t="shared" si="4"/>
        <v>103.15703624433189</v>
      </c>
      <c r="J22" s="2">
        <f t="shared" si="2"/>
        <v>-0.17200000000000004</v>
      </c>
      <c r="K22" s="4">
        <f>(H22/100)^(1/(A22-1927+1))-(I22/100)^(1/(A22-1927+1))</f>
        <v>0.11413785364142703</v>
      </c>
      <c r="L22" s="2">
        <f>($H$109/H21)^(1/(2024-A22+1))-($I$109/I21)^(1/(2024-A22+1))</f>
        <v>0.12243115641828739</v>
      </c>
      <c r="M22" s="5">
        <f t="shared" si="5"/>
        <v>326.63190759340648</v>
      </c>
      <c r="N22" s="5">
        <f t="shared" si="5"/>
        <v>104.5666169863549</v>
      </c>
      <c r="O22" s="2">
        <f t="shared" si="3"/>
        <v>-9.9699999999999955E-2</v>
      </c>
      <c r="P22" s="4">
        <f t="shared" si="6"/>
        <v>0.10954094238049072</v>
      </c>
      <c r="Q22" s="2">
        <f t="shared" si="7"/>
        <v>0.10455432860949765</v>
      </c>
    </row>
    <row r="23" spans="1:17" x14ac:dyDescent="0.2">
      <c r="A23">
        <v>1938</v>
      </c>
      <c r="B23" s="4">
        <f>'French Raw data Equally Weight'!J14/100</f>
        <v>0.19</v>
      </c>
      <c r="C23" s="4">
        <f>'French Raw data Equally Weight'!F14/100</f>
        <v>0.43509999999999999</v>
      </c>
      <c r="D23">
        <f>'French Raw data Equally Weight'!T14</f>
        <v>6.19</v>
      </c>
      <c r="E23">
        <f>'French Raw data Equally Weight'!K14</f>
        <v>45.55</v>
      </c>
      <c r="F23" s="4">
        <f t="shared" si="1"/>
        <v>6.1900000000000004E-2</v>
      </c>
      <c r="G23" s="4">
        <f t="shared" si="0"/>
        <v>0.45549999999999996</v>
      </c>
      <c r="H23" s="5">
        <f t="shared" si="4"/>
        <v>358.53335773032359</v>
      </c>
      <c r="I23" s="5">
        <f t="shared" si="4"/>
        <v>150.14506625362506</v>
      </c>
      <c r="J23" s="2">
        <f t="shared" si="2"/>
        <v>-0.39359999999999995</v>
      </c>
      <c r="K23" s="4">
        <f>(H23/100)^(1/(A23-1927+1))-(I23/100)^(1/(A23-1927+1))</f>
        <v>7.7822061140544907E-2</v>
      </c>
      <c r="L23" s="2">
        <f>($H$109/H22)^(1/(2024-A23+1))-($I$109/I22)^(1/(2024-A23+1))</f>
        <v>0.12956425299951224</v>
      </c>
      <c r="M23" s="5">
        <f t="shared" si="5"/>
        <v>388.69197003615369</v>
      </c>
      <c r="N23" s="5">
        <f t="shared" si="5"/>
        <v>150.06355203711792</v>
      </c>
      <c r="O23" s="2">
        <f t="shared" si="3"/>
        <v>-0.24509999999999998</v>
      </c>
      <c r="P23" s="4">
        <f t="shared" si="6"/>
        <v>8.5380216795176045E-2</v>
      </c>
      <c r="Q23" s="2">
        <f t="shared" si="7"/>
        <v>0.10913315955332048</v>
      </c>
    </row>
    <row r="24" spans="1:17" x14ac:dyDescent="0.2">
      <c r="A24">
        <v>1939</v>
      </c>
      <c r="B24" s="4">
        <f>'French Raw data Equally Weight'!J15/100</f>
        <v>7.9399999999999998E-2</v>
      </c>
      <c r="C24" s="4">
        <f>'French Raw data Equally Weight'!F15/100</f>
        <v>7.4200000000000002E-2</v>
      </c>
      <c r="D24">
        <f>'French Raw data Equally Weight'!T15</f>
        <v>11.92</v>
      </c>
      <c r="E24">
        <f>'French Raw data Equally Weight'!K15</f>
        <v>14.13</v>
      </c>
      <c r="F24" s="4">
        <f t="shared" si="1"/>
        <v>0.1192</v>
      </c>
      <c r="G24" s="4">
        <f t="shared" si="0"/>
        <v>0.14130000000000001</v>
      </c>
      <c r="H24" s="5">
        <f t="shared" si="4"/>
        <v>401.27053397177815</v>
      </c>
      <c r="I24" s="5">
        <f t="shared" si="4"/>
        <v>171.36056411526229</v>
      </c>
      <c r="J24" s="2">
        <f t="shared" si="2"/>
        <v>-2.2100000000000009E-2</v>
      </c>
      <c r="K24" s="4">
        <f>(H24/100)^(1/(A24-1927+1))-(I24/100)^(1/(A24-1927+1))</f>
        <v>7.0501930047226935E-2</v>
      </c>
      <c r="L24" s="2">
        <f>($H$109/H23)^(1/(2024-A24+1))-($I$109/I23)^(1/(2024-A24+1))</f>
        <v>0.13509209643972064</v>
      </c>
      <c r="M24" s="5">
        <f t="shared" si="5"/>
        <v>419.55411245702425</v>
      </c>
      <c r="N24" s="5">
        <f t="shared" si="5"/>
        <v>161.19826759827208</v>
      </c>
      <c r="O24" s="2">
        <f t="shared" si="3"/>
        <v>5.1999999999999963E-3</v>
      </c>
      <c r="P24" s="4">
        <f t="shared" si="6"/>
        <v>7.9212632699659391E-2</v>
      </c>
      <c r="Q24" s="2">
        <f t="shared" si="7"/>
        <v>0.11269760557295627</v>
      </c>
    </row>
    <row r="25" spans="1:17" x14ac:dyDescent="0.2">
      <c r="A25">
        <v>1940</v>
      </c>
      <c r="B25" s="4">
        <f>'French Raw data Equally Weight'!J16/100</f>
        <v>-0.127</v>
      </c>
      <c r="C25" s="4">
        <f>'French Raw data Equally Weight'!F16/100</f>
        <v>-7.5700000000000003E-2</v>
      </c>
      <c r="D25">
        <f>'French Raw data Equally Weight'!T16</f>
        <v>-24.55</v>
      </c>
      <c r="E25">
        <f>'French Raw data Equally Weight'!K16</f>
        <v>-7.62</v>
      </c>
      <c r="F25" s="4">
        <f t="shared" si="1"/>
        <v>-0.2455</v>
      </c>
      <c r="G25" s="4">
        <f t="shared" si="0"/>
        <v>-7.6200000000000004E-2</v>
      </c>
      <c r="H25" s="5">
        <f t="shared" si="4"/>
        <v>302.75861788170658</v>
      </c>
      <c r="I25" s="5">
        <f t="shared" si="4"/>
        <v>158.3028891296793</v>
      </c>
      <c r="J25" s="2">
        <f t="shared" si="2"/>
        <v>-0.16930000000000001</v>
      </c>
      <c r="K25" s="4">
        <f>(H25/100)^(1/(A25-1927+1))-(I25/100)^(1/(A25-1927+1))</f>
        <v>4.8986631213412846E-2</v>
      </c>
      <c r="L25" s="2">
        <f>($H$109/H24)^(1/(2024-A25+1))-($I$109/I24)^(1/(2024-A25+1))</f>
        <v>0.13694793993186005</v>
      </c>
      <c r="M25" s="5">
        <f t="shared" si="5"/>
        <v>366.27074017498217</v>
      </c>
      <c r="N25" s="5">
        <f t="shared" si="5"/>
        <v>148.99555874108287</v>
      </c>
      <c r="O25" s="2">
        <f t="shared" si="3"/>
        <v>-5.1299999999999998E-2</v>
      </c>
      <c r="P25" s="4">
        <f t="shared" si="6"/>
        <v>6.827273047774951E-2</v>
      </c>
      <c r="Q25" s="2">
        <f t="shared" si="7"/>
        <v>0.11403010544299153</v>
      </c>
    </row>
    <row r="26" spans="1:17" x14ac:dyDescent="0.2">
      <c r="A26">
        <v>1941</v>
      </c>
      <c r="B26" s="4">
        <f>'French Raw data Equally Weight'!J17/100</f>
        <v>4.3099999999999999E-2</v>
      </c>
      <c r="C26" s="4">
        <f>'French Raw data Equally Weight'!F17/100</f>
        <v>-0.12189999999999999</v>
      </c>
      <c r="D26">
        <f>'French Raw data Equally Weight'!T17</f>
        <v>6.84</v>
      </c>
      <c r="E26">
        <f>'French Raw data Equally Weight'!K17</f>
        <v>-11.57</v>
      </c>
      <c r="F26" s="4">
        <f t="shared" si="1"/>
        <v>6.8400000000000002E-2</v>
      </c>
      <c r="G26" s="4">
        <f t="shared" si="0"/>
        <v>-0.1157</v>
      </c>
      <c r="H26" s="5">
        <f t="shared" si="4"/>
        <v>323.46730734481531</v>
      </c>
      <c r="I26" s="5">
        <f t="shared" si="4"/>
        <v>139.9872448573754</v>
      </c>
      <c r="J26" s="2">
        <f t="shared" si="2"/>
        <v>0.18409999999999999</v>
      </c>
      <c r="K26" s="4">
        <f>(H26/100)^(1/(A26-1927+1))-(I26/100)^(1/(A26-1927+1))</f>
        <v>5.8727047937648491E-2</v>
      </c>
      <c r="L26" s="2">
        <f>($H$109/H25)^(1/(2024-A26+1))-($I$109/I25)^(1/(2024-A26+1))</f>
        <v>0.14182960023052193</v>
      </c>
      <c r="M26" s="5">
        <f t="shared" si="5"/>
        <v>382.05700907652385</v>
      </c>
      <c r="N26" s="5">
        <f t="shared" si="5"/>
        <v>130.83300013054486</v>
      </c>
      <c r="O26" s="2">
        <f t="shared" si="3"/>
        <v>0.16499999999999998</v>
      </c>
      <c r="P26" s="4">
        <f t="shared" si="6"/>
        <v>7.5395974791512721E-2</v>
      </c>
      <c r="Q26" s="2">
        <f t="shared" si="7"/>
        <v>0.1164857088391309</v>
      </c>
    </row>
    <row r="27" spans="1:17" x14ac:dyDescent="0.2">
      <c r="A27">
        <v>1942</v>
      </c>
      <c r="B27" s="4">
        <f>'French Raw data Equally Weight'!J18/100</f>
        <v>0.60539999999999994</v>
      </c>
      <c r="C27" s="4">
        <f>'French Raw data Equally Weight'!F18/100</f>
        <v>0.191</v>
      </c>
      <c r="D27">
        <f>'French Raw data Equally Weight'!T18</f>
        <v>81.22</v>
      </c>
      <c r="E27">
        <f>'French Raw data Equally Weight'!K18</f>
        <v>15.38</v>
      </c>
      <c r="F27" s="4">
        <f t="shared" si="1"/>
        <v>0.81220000000000003</v>
      </c>
      <c r="G27" s="4">
        <f t="shared" si="0"/>
        <v>0.15380000000000002</v>
      </c>
      <c r="H27" s="5">
        <f t="shared" si="4"/>
        <v>586.18745437027428</v>
      </c>
      <c r="I27" s="5">
        <f t="shared" si="4"/>
        <v>161.51728311643973</v>
      </c>
      <c r="J27" s="2">
        <f t="shared" si="2"/>
        <v>0.65839999999999999</v>
      </c>
      <c r="K27" s="4">
        <f>(H27/100)^(1/(A27-1927+1))-(I27/100)^(1/(A27-1927+1))</f>
        <v>8.6450522179301492E-2</v>
      </c>
      <c r="L27" s="2">
        <f>($H$109/H26)^(1/(2024-A27+1))-($I$109/I26)^(1/(2024-A27+1))</f>
        <v>0.14121147018749336</v>
      </c>
      <c r="M27" s="5">
        <f t="shared" si="5"/>
        <v>613.35432237145142</v>
      </c>
      <c r="N27" s="5">
        <f t="shared" si="5"/>
        <v>155.82210315547894</v>
      </c>
      <c r="O27" s="2">
        <f t="shared" si="3"/>
        <v>0.41439999999999994</v>
      </c>
      <c r="P27" s="4">
        <f t="shared" si="6"/>
        <v>9.1926586893147588E-2</v>
      </c>
      <c r="Q27" s="2">
        <f t="shared" si="7"/>
        <v>0.11576732410562385</v>
      </c>
    </row>
    <row r="28" spans="1:17" x14ac:dyDescent="0.2">
      <c r="A28">
        <v>1943</v>
      </c>
      <c r="B28" s="4">
        <f>'French Raw data Equally Weight'!J19/100</f>
        <v>1.2659</v>
      </c>
      <c r="C28" s="4">
        <f>'French Raw data Equally Weight'!F19/100</f>
        <v>0.25869999999999999</v>
      </c>
      <c r="D28">
        <f>'French Raw data Equally Weight'!T19</f>
        <v>146.38999999999999</v>
      </c>
      <c r="E28">
        <f>'French Raw data Equally Weight'!K19</f>
        <v>19.54</v>
      </c>
      <c r="F28" s="4">
        <f t="shared" si="1"/>
        <v>1.4638999999999998</v>
      </c>
      <c r="G28" s="4">
        <f t="shared" si="0"/>
        <v>0.19539999999999999</v>
      </c>
      <c r="H28" s="5">
        <f t="shared" si="4"/>
        <v>1444.3072688229186</v>
      </c>
      <c r="I28" s="5">
        <f t="shared" si="4"/>
        <v>193.07776023739206</v>
      </c>
      <c r="J28" s="2">
        <f t="shared" si="2"/>
        <v>1.2684999999999997</v>
      </c>
      <c r="K28" s="4">
        <f>(H28/100)^(1/(A28-1927+1))-(I28/100)^(1/(A28-1927+1))</f>
        <v>0.13061923545113574</v>
      </c>
      <c r="L28" s="2">
        <f>($H$109/H27)^(1/(2024-A28+1))-($I$109/I27)^(1/(2024-A28+1))</f>
        <v>0.13625570379148022</v>
      </c>
      <c r="M28" s="5">
        <f t="shared" si="5"/>
        <v>1389.7995590614719</v>
      </c>
      <c r="N28" s="5">
        <f t="shared" si="5"/>
        <v>196.13328124180134</v>
      </c>
      <c r="O28" s="2">
        <f t="shared" si="3"/>
        <v>1.0072000000000001</v>
      </c>
      <c r="P28" s="4">
        <f t="shared" si="6"/>
        <v>0.12701388744792497</v>
      </c>
      <c r="Q28" s="2">
        <f t="shared" si="7"/>
        <v>0.11275634351997232</v>
      </c>
    </row>
    <row r="29" spans="1:17" x14ac:dyDescent="0.2">
      <c r="A29">
        <v>1944</v>
      </c>
      <c r="B29" s="4">
        <f>'French Raw data Equally Weight'!J20/100</f>
        <v>0.69430000000000003</v>
      </c>
      <c r="C29" s="4">
        <f>'French Raw data Equally Weight'!F20/100</f>
        <v>0.2412</v>
      </c>
      <c r="D29">
        <f>'French Raw data Equally Weight'!T20</f>
        <v>78.92</v>
      </c>
      <c r="E29">
        <f>'French Raw data Equally Weight'!K20</f>
        <v>20.37</v>
      </c>
      <c r="F29" s="4">
        <f t="shared" si="1"/>
        <v>0.78920000000000001</v>
      </c>
      <c r="G29" s="4">
        <f t="shared" si="0"/>
        <v>0.20370000000000002</v>
      </c>
      <c r="H29" s="5">
        <f t="shared" si="4"/>
        <v>2584.1545653779663</v>
      </c>
      <c r="I29" s="5">
        <f t="shared" si="4"/>
        <v>232.40769999774881</v>
      </c>
      <c r="J29" s="2">
        <f t="shared" si="2"/>
        <v>0.58550000000000002</v>
      </c>
      <c r="K29" s="4">
        <f>(H29/100)^(1/(A29-1927+1))-(I29/100)^(1/(A29-1927+1))</f>
        <v>0.15004853557588516</v>
      </c>
      <c r="L29" s="2">
        <f>($H$109/H28)^(1/(2024-A29+1))-($I$109/I28)^(1/(2024-A29+1))</f>
        <v>0.12713213450961258</v>
      </c>
      <c r="M29" s="5">
        <f t="shared" si="5"/>
        <v>2354.737392917852</v>
      </c>
      <c r="N29" s="5">
        <f t="shared" si="5"/>
        <v>243.44062867732384</v>
      </c>
      <c r="O29" s="2">
        <f t="shared" si="3"/>
        <v>0.45310000000000006</v>
      </c>
      <c r="P29" s="4">
        <f t="shared" si="6"/>
        <v>0.14117305858700591</v>
      </c>
      <c r="Q29" s="2">
        <f t="shared" si="7"/>
        <v>0.10536481249062679</v>
      </c>
    </row>
    <row r="30" spans="1:17" x14ac:dyDescent="0.2">
      <c r="A30">
        <v>1945</v>
      </c>
      <c r="B30" s="4">
        <f>'French Raw data Equally Weight'!J21/100</f>
        <v>0.76560000000000006</v>
      </c>
      <c r="C30" s="4">
        <f>'French Raw data Equally Weight'!F21/100</f>
        <v>0.52079999999999993</v>
      </c>
      <c r="D30">
        <f>'French Raw data Equally Weight'!T21</f>
        <v>75.69</v>
      </c>
      <c r="E30">
        <f>'French Raw data Equally Weight'!K21</f>
        <v>47.01</v>
      </c>
      <c r="F30" s="4">
        <f t="shared" si="1"/>
        <v>0.75690000000000002</v>
      </c>
      <c r="G30" s="4">
        <f t="shared" si="0"/>
        <v>0.47009999999999996</v>
      </c>
      <c r="H30" s="5">
        <f t="shared" ref="H30:I45" si="8">H29*(1+F30)</f>
        <v>4540.1011559125491</v>
      </c>
      <c r="I30" s="5">
        <f t="shared" si="8"/>
        <v>341.66255976669049</v>
      </c>
      <c r="J30" s="2">
        <f t="shared" si="2"/>
        <v>0.28680000000000005</v>
      </c>
      <c r="K30" s="4">
        <f>(H30/100)^(1/(A30-1927+1))-(I30/100)^(1/(A30-1927+1))</f>
        <v>0.15559916557996423</v>
      </c>
      <c r="L30" s="2">
        <f>($H$109/H29)^(1/(2024-A30+1))-($I$109/I29)^(1/(2024-A30+1))</f>
        <v>0.1227143390964136</v>
      </c>
      <c r="M30" s="5">
        <f t="shared" si="5"/>
        <v>4157.5243409357599</v>
      </c>
      <c r="N30" s="5">
        <f t="shared" si="5"/>
        <v>370.22450809247408</v>
      </c>
      <c r="O30" s="2">
        <f t="shared" si="3"/>
        <v>0.24480000000000013</v>
      </c>
      <c r="P30" s="4">
        <f t="shared" si="6"/>
        <v>0.14543131935863163</v>
      </c>
      <c r="Q30" s="2">
        <f t="shared" si="7"/>
        <v>0.10195697992722885</v>
      </c>
    </row>
    <row r="31" spans="1:17" x14ac:dyDescent="0.2">
      <c r="A31">
        <v>1946</v>
      </c>
      <c r="B31" s="4">
        <f>'French Raw data Equally Weight'!J22/100</f>
        <v>-0.1168</v>
      </c>
      <c r="C31" s="4">
        <f>'French Raw data Equally Weight'!F22/100</f>
        <v>-0.12619999999999998</v>
      </c>
      <c r="D31">
        <f>'French Raw data Equally Weight'!T22</f>
        <v>-19.100000000000001</v>
      </c>
      <c r="E31">
        <f>'French Raw data Equally Weight'!K22</f>
        <v>-13.22</v>
      </c>
      <c r="F31" s="4">
        <f t="shared" si="1"/>
        <v>-0.191</v>
      </c>
      <c r="G31" s="4">
        <f t="shared" si="0"/>
        <v>-0.13220000000000001</v>
      </c>
      <c r="H31" s="5">
        <f t="shared" si="8"/>
        <v>3672.941835133252</v>
      </c>
      <c r="I31" s="5">
        <f t="shared" si="8"/>
        <v>296.49476936553401</v>
      </c>
      <c r="J31" s="2">
        <f t="shared" si="2"/>
        <v>-5.8799999999999991E-2</v>
      </c>
      <c r="K31" s="4">
        <f>(H31/100)^(1/(A31-1927+1))-(I31/100)^(1/(A31-1927+1))</f>
        <v>0.14158490257936296</v>
      </c>
      <c r="L31" s="2">
        <f>($H$109/H30)^(1/(2024-A31+1))-($I$109/I30)^(1/(2024-A31+1))</f>
        <v>0.121178112084247</v>
      </c>
      <c r="M31" s="5">
        <f t="shared" si="5"/>
        <v>3671.925497914463</v>
      </c>
      <c r="N31" s="5">
        <f t="shared" si="5"/>
        <v>323.50217517120387</v>
      </c>
      <c r="O31" s="2">
        <f t="shared" si="3"/>
        <v>9.3999999999999778E-3</v>
      </c>
      <c r="P31" s="4">
        <f t="shared" si="6"/>
        <v>0.13695605043845638</v>
      </c>
      <c r="Q31" s="2">
        <f t="shared" si="7"/>
        <v>0.10063750639178437</v>
      </c>
    </row>
    <row r="32" spans="1:17" x14ac:dyDescent="0.2">
      <c r="A32">
        <v>1947</v>
      </c>
      <c r="B32" s="4">
        <f>'French Raw data Equally Weight'!J23/100</f>
        <v>7.3399999999999993E-2</v>
      </c>
      <c r="C32" s="4">
        <f>'French Raw data Equally Weight'!F23/100</f>
        <v>-4.5899999999999996E-2</v>
      </c>
      <c r="D32">
        <f>'French Raw data Equally Weight'!T23</f>
        <v>6.7</v>
      </c>
      <c r="E32">
        <f>'French Raw data Equally Weight'!K23</f>
        <v>-8.27</v>
      </c>
      <c r="F32" s="4">
        <f t="shared" si="1"/>
        <v>6.7000000000000004E-2</v>
      </c>
      <c r="G32" s="4">
        <f t="shared" si="0"/>
        <v>-8.2699999999999996E-2</v>
      </c>
      <c r="H32" s="5">
        <f t="shared" si="8"/>
        <v>3919.0289380871795</v>
      </c>
      <c r="I32" s="5">
        <f t="shared" si="8"/>
        <v>271.97465193900433</v>
      </c>
      <c r="J32" s="2">
        <f t="shared" si="2"/>
        <v>0.1497</v>
      </c>
      <c r="K32" s="4">
        <f>(H32/100)^(1/(A32-1927+1))-(I32/100)^(1/(A32-1927+1))</f>
        <v>0.14207557766142109</v>
      </c>
      <c r="L32" s="2">
        <f>($H$109/H31)^(1/(2024-A32+1))-($I$109/I31)^(1/(2024-A32+1))</f>
        <v>0.12420616453963418</v>
      </c>
      <c r="M32" s="5">
        <f t="shared" si="5"/>
        <v>3941.4448294613844</v>
      </c>
      <c r="N32" s="5">
        <f t="shared" si="5"/>
        <v>308.65342533084561</v>
      </c>
      <c r="O32" s="2">
        <f t="shared" si="3"/>
        <v>0.11929999999999999</v>
      </c>
      <c r="P32" s="4">
        <f t="shared" si="6"/>
        <v>0.13606171781960796</v>
      </c>
      <c r="Q32" s="2">
        <f t="shared" si="7"/>
        <v>0.10209612449076322</v>
      </c>
    </row>
    <row r="33" spans="1:17" x14ac:dyDescent="0.2">
      <c r="A33">
        <v>1948</v>
      </c>
      <c r="B33" s="4">
        <f>'French Raw data Equally Weight'!J24/100</f>
        <v>1.8000000000000002E-2</v>
      </c>
      <c r="C33" s="4">
        <f>'French Raw data Equally Weight'!F24/100</f>
        <v>-4.2800000000000005E-2</v>
      </c>
      <c r="D33">
        <f>'French Raw data Equally Weight'!T24</f>
        <v>5.13</v>
      </c>
      <c r="E33">
        <f>'French Raw data Equally Weight'!K24</f>
        <v>-4.13</v>
      </c>
      <c r="F33" s="4">
        <f t="shared" si="1"/>
        <v>5.1299999999999998E-2</v>
      </c>
      <c r="G33" s="4">
        <f t="shared" si="0"/>
        <v>-4.1299999999999996E-2</v>
      </c>
      <c r="H33" s="5">
        <f t="shared" si="8"/>
        <v>4120.0751226110515</v>
      </c>
      <c r="I33" s="5">
        <f t="shared" si="8"/>
        <v>260.74209881392346</v>
      </c>
      <c r="J33" s="2">
        <f t="shared" si="2"/>
        <v>9.2599999999999988E-2</v>
      </c>
      <c r="K33" s="4">
        <f>(H33/100)^(1/(A33-1927+1))-(I33/100)^(1/(A33-1927+1))</f>
        <v>0.13962006996451759</v>
      </c>
      <c r="L33" s="2">
        <f>($H$109/H32)^(1/(2024-A33+1))-($I$109/I32)^(1/(2024-A33+1))</f>
        <v>0.12381512052455768</v>
      </c>
      <c r="M33" s="5">
        <f t="shared" si="5"/>
        <v>4012.3908363916894</v>
      </c>
      <c r="N33" s="5">
        <f t="shared" si="5"/>
        <v>295.44305872668542</v>
      </c>
      <c r="O33" s="2">
        <f t="shared" si="3"/>
        <v>6.0800000000000007E-2</v>
      </c>
      <c r="P33" s="4">
        <f t="shared" si="6"/>
        <v>0.13224639334225707</v>
      </c>
      <c r="Q33" s="2">
        <f t="shared" si="7"/>
        <v>0.10183889430030191</v>
      </c>
    </row>
    <row r="34" spans="1:17" x14ac:dyDescent="0.2">
      <c r="A34">
        <v>1949</v>
      </c>
      <c r="B34" s="4">
        <f>'French Raw data Equally Weight'!J25/100</f>
        <v>0.2059</v>
      </c>
      <c r="C34" s="4">
        <f>'French Raw data Equally Weight'!F25/100</f>
        <v>0.2238</v>
      </c>
      <c r="D34">
        <f>'French Raw data Equally Weight'!T25</f>
        <v>22.64</v>
      </c>
      <c r="E34">
        <f>'French Raw data Equally Weight'!K25</f>
        <v>23.21</v>
      </c>
      <c r="F34" s="4">
        <f t="shared" si="1"/>
        <v>0.22640000000000002</v>
      </c>
      <c r="G34" s="4">
        <f t="shared" si="0"/>
        <v>0.2321</v>
      </c>
      <c r="H34" s="5">
        <f t="shared" si="8"/>
        <v>5052.8601303701935</v>
      </c>
      <c r="I34" s="5">
        <f t="shared" si="8"/>
        <v>321.26033994863508</v>
      </c>
      <c r="J34" s="2">
        <f t="shared" si="2"/>
        <v>-5.6999999999999829E-3</v>
      </c>
      <c r="K34" s="4">
        <f>(H34/100)^(1/(A34-1927+1))-(I34/100)^(1/(A34-1927+1))</f>
        <v>0.13389910831952467</v>
      </c>
      <c r="L34" s="2">
        <f>($H$109/H33)^(1/(2024-A34+1))-($I$109/I33)^(1/(2024-A34+1))</f>
        <v>0.12426553066089552</v>
      </c>
      <c r="M34" s="5">
        <f t="shared" si="5"/>
        <v>4838.5421096047385</v>
      </c>
      <c r="N34" s="5">
        <f t="shared" si="5"/>
        <v>361.5632152697176</v>
      </c>
      <c r="O34" s="2">
        <f t="shared" si="3"/>
        <v>-1.7899999999999999E-2</v>
      </c>
      <c r="P34" s="4">
        <f t="shared" si="6"/>
        <v>0.12624655361361303</v>
      </c>
      <c r="Q34" s="2">
        <f t="shared" si="7"/>
        <v>0.10244485406911052</v>
      </c>
    </row>
    <row r="35" spans="1:17" x14ac:dyDescent="0.2">
      <c r="A35">
        <v>1950</v>
      </c>
      <c r="B35" s="4">
        <f>'French Raw data Equally Weight'!J26/100</f>
        <v>0.66099999999999992</v>
      </c>
      <c r="C35" s="4">
        <f>'French Raw data Equally Weight'!F26/100</f>
        <v>0.21030000000000001</v>
      </c>
      <c r="D35">
        <f>'French Raw data Equally Weight'!T26</f>
        <v>79.25</v>
      </c>
      <c r="E35">
        <f>'French Raw data Equally Weight'!K26</f>
        <v>20.97</v>
      </c>
      <c r="F35" s="4">
        <f t="shared" si="1"/>
        <v>0.79249999999999998</v>
      </c>
      <c r="G35" s="4">
        <f t="shared" si="0"/>
        <v>0.2097</v>
      </c>
      <c r="H35" s="5">
        <f t="shared" si="8"/>
        <v>9057.2517836885709</v>
      </c>
      <c r="I35" s="5">
        <f t="shared" si="8"/>
        <v>388.62863323586384</v>
      </c>
      <c r="J35" s="2">
        <f t="shared" si="2"/>
        <v>0.58279999999999998</v>
      </c>
      <c r="K35" s="4">
        <f>(H35/100)^(1/(A35-1927+1))-(I35/100)^(1/(A35-1927+1))</f>
        <v>0.14834870439095948</v>
      </c>
      <c r="L35" s="2">
        <f>($H$109/H34)^(1/(2024-A35+1))-($I$109/I34)^(1/(2024-A35+1))</f>
        <v>0.12585114108291418</v>
      </c>
      <c r="M35" s="5">
        <f t="shared" si="5"/>
        <v>8036.8184440534706</v>
      </c>
      <c r="N35" s="5">
        <f t="shared" si="5"/>
        <v>437.59995944093919</v>
      </c>
      <c r="O35" s="2">
        <f t="shared" si="3"/>
        <v>0.45069999999999988</v>
      </c>
      <c r="P35" s="4">
        <f t="shared" si="6"/>
        <v>0.13710869762656119</v>
      </c>
      <c r="Q35" s="2">
        <f t="shared" si="7"/>
        <v>0.10393494929749614</v>
      </c>
    </row>
    <row r="36" spans="1:17" x14ac:dyDescent="0.2">
      <c r="A36">
        <v>1951</v>
      </c>
      <c r="B36" s="4">
        <f>'French Raw data Equally Weight'!J27/100</f>
        <v>9.3800000000000008E-2</v>
      </c>
      <c r="C36" s="4">
        <f>'French Raw data Equally Weight'!F27/100</f>
        <v>0.1993</v>
      </c>
      <c r="D36">
        <f>'French Raw data Equally Weight'!T27</f>
        <v>9.86</v>
      </c>
      <c r="E36">
        <f>'French Raw data Equally Weight'!K27</f>
        <v>19.62</v>
      </c>
      <c r="F36" s="4">
        <f t="shared" si="1"/>
        <v>9.8599999999999993E-2</v>
      </c>
      <c r="G36" s="4">
        <f t="shared" si="0"/>
        <v>0.19620000000000001</v>
      </c>
      <c r="H36" s="5">
        <f t="shared" si="8"/>
        <v>9950.2968095602646</v>
      </c>
      <c r="I36" s="5">
        <f t="shared" si="8"/>
        <v>464.87757107674031</v>
      </c>
      <c r="J36" s="2">
        <f t="shared" si="2"/>
        <v>-9.760000000000002E-2</v>
      </c>
      <c r="K36" s="4">
        <f>(H36/100)^(1/(A36-1927+1))-(I36/100)^(1/(A36-1927+1))</f>
        <v>0.13863245751186115</v>
      </c>
      <c r="L36" s="2">
        <f>($H$109/H35)^(1/(2024-A36+1))-($I$109/I35)^(1/(2024-A36+1))</f>
        <v>0.12111442989844101</v>
      </c>
      <c r="M36" s="5">
        <f t="shared" si="5"/>
        <v>8790.6720141056867</v>
      </c>
      <c r="N36" s="5">
        <f t="shared" si="5"/>
        <v>524.81363135751837</v>
      </c>
      <c r="O36" s="2">
        <f t="shared" si="3"/>
        <v>-0.1055</v>
      </c>
      <c r="P36" s="4">
        <f t="shared" si="6"/>
        <v>0.12751862557341065</v>
      </c>
      <c r="Q36" s="2">
        <f t="shared" si="7"/>
        <v>0.10019437937676678</v>
      </c>
    </row>
    <row r="37" spans="1:17" x14ac:dyDescent="0.2">
      <c r="A37">
        <v>1952</v>
      </c>
      <c r="B37" s="4">
        <f>'French Raw data Equally Weight'!J28/100</f>
        <v>0.1208</v>
      </c>
      <c r="C37" s="4">
        <f>'French Raw data Equally Weight'!F28/100</f>
        <v>8.1300000000000011E-2</v>
      </c>
      <c r="D37">
        <f>'French Raw data Equally Weight'!T28</f>
        <v>17.72</v>
      </c>
      <c r="E37">
        <f>'French Raw data Equally Weight'!K28</f>
        <v>5.79</v>
      </c>
      <c r="F37" s="4">
        <f t="shared" si="1"/>
        <v>0.1772</v>
      </c>
      <c r="G37" s="4">
        <f t="shared" si="0"/>
        <v>5.79E-2</v>
      </c>
      <c r="H37" s="5">
        <f t="shared" si="8"/>
        <v>11713.489404214344</v>
      </c>
      <c r="I37" s="5">
        <f t="shared" si="8"/>
        <v>491.79398244208357</v>
      </c>
      <c r="J37" s="2">
        <f t="shared" si="2"/>
        <v>0.11929999999999999</v>
      </c>
      <c r="K37" s="4">
        <f>(H37/100)^(1/(A37-1927+1))-(I37/100)^(1/(A37-1927+1))</f>
        <v>0.1378798174653908</v>
      </c>
      <c r="L37" s="2">
        <f>($H$109/H36)^(1/(2024-A37+1))-($I$109/I36)^(1/(2024-A37+1))</f>
        <v>0.12405317926874937</v>
      </c>
      <c r="M37" s="5">
        <f t="shared" si="5"/>
        <v>9852.5851934096536</v>
      </c>
      <c r="N37" s="5">
        <f t="shared" si="5"/>
        <v>567.48097958688459</v>
      </c>
      <c r="O37" s="2">
        <f t="shared" si="3"/>
        <v>3.9499999999999993E-2</v>
      </c>
      <c r="P37" s="4">
        <f t="shared" si="6"/>
        <v>0.1240446810609781</v>
      </c>
      <c r="Q37" s="2">
        <f t="shared" si="7"/>
        <v>0.10296655751655126</v>
      </c>
    </row>
    <row r="38" spans="1:17" x14ac:dyDescent="0.2">
      <c r="A38">
        <v>1953</v>
      </c>
      <c r="B38" s="4">
        <f>'French Raw data Equally Weight'!J29/100</f>
        <v>-8.8000000000000009E-2</v>
      </c>
      <c r="C38" s="4">
        <f>'French Raw data Equally Weight'!F29/100</f>
        <v>1.9199999999999998E-2</v>
      </c>
      <c r="D38">
        <f>'French Raw data Equally Weight'!T29</f>
        <v>-10.24</v>
      </c>
      <c r="E38">
        <f>'French Raw data Equally Weight'!K29</f>
        <v>2.17</v>
      </c>
      <c r="F38" s="4">
        <f t="shared" si="1"/>
        <v>-0.1024</v>
      </c>
      <c r="G38" s="4">
        <f t="shared" si="0"/>
        <v>2.1700000000000001E-2</v>
      </c>
      <c r="H38" s="5">
        <f t="shared" si="8"/>
        <v>10514.028089222795</v>
      </c>
      <c r="I38" s="5">
        <f t="shared" si="8"/>
        <v>502.46591186107679</v>
      </c>
      <c r="J38" s="2">
        <f t="shared" si="2"/>
        <v>-0.1241</v>
      </c>
      <c r="K38" s="4">
        <f>(H38/100)^(1/(A38-1927+1))-(I38/100)^(1/(A38-1927+1))</f>
        <v>0.12656013286916834</v>
      </c>
      <c r="L38" s="2">
        <f>($H$109/H37)^(1/(2024-A38+1))-($I$109/I37)^(1/(2024-A38+1))</f>
        <v>0.12411960214815343</v>
      </c>
      <c r="M38" s="5">
        <f t="shared" si="5"/>
        <v>8985.5576963896037</v>
      </c>
      <c r="N38" s="5">
        <f t="shared" si="5"/>
        <v>578.37661439495287</v>
      </c>
      <c r="O38" s="2">
        <f t="shared" si="3"/>
        <v>-0.1072</v>
      </c>
      <c r="P38" s="4">
        <f t="shared" si="6"/>
        <v>0.11412061887515024</v>
      </c>
      <c r="Q38" s="2">
        <f t="shared" si="7"/>
        <v>0.10386861824391547</v>
      </c>
    </row>
    <row r="39" spans="1:17" x14ac:dyDescent="0.2">
      <c r="A39">
        <v>1954</v>
      </c>
      <c r="B39" s="4">
        <f>'French Raw data Equally Weight'!J30/100</f>
        <v>0.67559999999999998</v>
      </c>
      <c r="C39" s="4">
        <f>'French Raw data Equally Weight'!F30/100</f>
        <v>0.4178</v>
      </c>
      <c r="D39">
        <f>'French Raw data Equally Weight'!T30</f>
        <v>68.540000000000006</v>
      </c>
      <c r="E39">
        <f>'French Raw data Equally Weight'!K30</f>
        <v>45.31</v>
      </c>
      <c r="F39" s="4">
        <f t="shared" si="1"/>
        <v>0.68540000000000001</v>
      </c>
      <c r="G39" s="4">
        <f t="shared" si="0"/>
        <v>0.4531</v>
      </c>
      <c r="H39" s="5">
        <f t="shared" si="8"/>
        <v>17720.342941576098</v>
      </c>
      <c r="I39" s="5">
        <f t="shared" si="8"/>
        <v>730.13321652533068</v>
      </c>
      <c r="J39" s="2">
        <f t="shared" si="2"/>
        <v>0.23230000000000001</v>
      </c>
      <c r="K39" s="4">
        <f>(H39/100)^(1/(A39-1927+1))-(I39/100)^(1/(A39-1927+1))</f>
        <v>0.12951894749606718</v>
      </c>
      <c r="L39" s="2">
        <f>($H$109/H38)^(1/(2024-A39+1))-($I$109/I38)^(1/(2024-A39+1))</f>
        <v>0.12820987321156285</v>
      </c>
      <c r="M39" s="5">
        <f t="shared" si="5"/>
        <v>15056.20047607042</v>
      </c>
      <c r="N39" s="5">
        <f t="shared" si="5"/>
        <v>820.02236388916413</v>
      </c>
      <c r="O39" s="2">
        <f t="shared" si="3"/>
        <v>0.25779999999999997</v>
      </c>
      <c r="P39" s="4">
        <f t="shared" si="6"/>
        <v>0.11807783576992259</v>
      </c>
      <c r="Q39" s="2">
        <f t="shared" si="7"/>
        <v>0.10733286197820724</v>
      </c>
    </row>
    <row r="40" spans="1:17" x14ac:dyDescent="0.2">
      <c r="A40">
        <v>1955</v>
      </c>
      <c r="B40" s="4">
        <f>'French Raw data Equally Weight'!J31/100</f>
        <v>0.23949999999999999</v>
      </c>
      <c r="C40" s="4">
        <f>'French Raw data Equally Weight'!F31/100</f>
        <v>0.19440000000000002</v>
      </c>
      <c r="D40">
        <f>'French Raw data Equally Weight'!T31</f>
        <v>25.81</v>
      </c>
      <c r="E40">
        <f>'French Raw data Equally Weight'!K31</f>
        <v>23.75</v>
      </c>
      <c r="F40" s="4">
        <f t="shared" si="1"/>
        <v>0.2581</v>
      </c>
      <c r="G40" s="4">
        <f t="shared" si="0"/>
        <v>0.23749999999999999</v>
      </c>
      <c r="H40" s="5">
        <f t="shared" si="8"/>
        <v>22293.963454796889</v>
      </c>
      <c r="I40" s="5">
        <f t="shared" si="8"/>
        <v>903.53985545009675</v>
      </c>
      <c r="J40" s="2">
        <f t="shared" si="2"/>
        <v>2.0600000000000007E-2</v>
      </c>
      <c r="K40" s="4">
        <f>(H40/100)^(1/(A40-1927+1))-(I40/100)^(1/(A40-1927+1))</f>
        <v>0.12610163821448195</v>
      </c>
      <c r="L40" s="2">
        <f>($H$109/H39)^(1/(2024-A40+1))-($I$109/I39)^(1/(2024-A40+1))</f>
        <v>0.12705512057505808</v>
      </c>
      <c r="M40" s="5">
        <f t="shared" si="5"/>
        <v>18662.160490089285</v>
      </c>
      <c r="N40" s="5">
        <f t="shared" si="5"/>
        <v>979.4347114292176</v>
      </c>
      <c r="O40" s="2">
        <f t="shared" si="3"/>
        <v>4.5099999999999973E-2</v>
      </c>
      <c r="P40" s="4">
        <f t="shared" si="6"/>
        <v>0.11573114344877888</v>
      </c>
      <c r="Q40" s="2">
        <f t="shared" si="7"/>
        <v>0.10569872376922262</v>
      </c>
    </row>
    <row r="41" spans="1:17" x14ac:dyDescent="0.2">
      <c r="A41">
        <v>1956</v>
      </c>
      <c r="B41" s="4">
        <f>'French Raw data Equally Weight'!J32/100</f>
        <v>3.4500000000000003E-2</v>
      </c>
      <c r="C41" s="4">
        <f>'French Raw data Equally Weight'!F32/100</f>
        <v>7.3099999999999998E-2</v>
      </c>
      <c r="D41">
        <f>'French Raw data Equally Weight'!T32</f>
        <v>4.22</v>
      </c>
      <c r="E41">
        <f>'French Raw data Equally Weight'!K32</f>
        <v>7.76</v>
      </c>
      <c r="F41" s="4">
        <f t="shared" si="1"/>
        <v>4.2199999999999994E-2</v>
      </c>
      <c r="G41" s="4">
        <f t="shared" si="0"/>
        <v>7.7600000000000002E-2</v>
      </c>
      <c r="H41" s="5">
        <f t="shared" si="8"/>
        <v>23234.768712589317</v>
      </c>
      <c r="I41" s="5">
        <f t="shared" si="8"/>
        <v>973.65454823302412</v>
      </c>
      <c r="J41" s="2">
        <f t="shared" si="2"/>
        <v>-3.5400000000000008E-2</v>
      </c>
      <c r="K41" s="4">
        <f>(H41/100)^(1/(A41-1927+1))-(I41/100)^(1/(A41-1927+1))</f>
        <v>0.1203291971810192</v>
      </c>
      <c r="L41" s="2">
        <f>($H$109/H40)^(1/(2024-A41+1))-($I$109/I40)^(1/(2024-A41+1))</f>
        <v>0.12842983034709365</v>
      </c>
      <c r="M41" s="5">
        <f t="shared" si="5"/>
        <v>19306.005026997365</v>
      </c>
      <c r="N41" s="5">
        <f t="shared" si="5"/>
        <v>1051.0313888346934</v>
      </c>
      <c r="O41" s="2">
        <f t="shared" si="3"/>
        <v>-3.8599999999999995E-2</v>
      </c>
      <c r="P41" s="4">
        <f t="shared" si="6"/>
        <v>0.11019451946192715</v>
      </c>
      <c r="Q41" s="2">
        <f t="shared" si="7"/>
        <v>0.10650480143196628</v>
      </c>
    </row>
    <row r="42" spans="1:17" x14ac:dyDescent="0.2">
      <c r="A42">
        <v>1957</v>
      </c>
      <c r="B42" s="4">
        <f>'French Raw data Equally Weight'!J33/100</f>
        <v>-0.17670000000000002</v>
      </c>
      <c r="C42" s="4">
        <f>'French Raw data Equally Weight'!F33/100</f>
        <v>-0.12480000000000001</v>
      </c>
      <c r="D42">
        <f>'French Raw data Equally Weight'!T33</f>
        <v>-20.48</v>
      </c>
      <c r="E42">
        <f>'French Raw data Equally Weight'!K33</f>
        <v>-14.72</v>
      </c>
      <c r="F42" s="4">
        <f t="shared" si="1"/>
        <v>-0.20480000000000001</v>
      </c>
      <c r="G42" s="4">
        <f t="shared" si="0"/>
        <v>-0.1472</v>
      </c>
      <c r="H42" s="5">
        <f t="shared" si="8"/>
        <v>18476.288080251026</v>
      </c>
      <c r="I42" s="5">
        <f t="shared" si="8"/>
        <v>830.33259873312295</v>
      </c>
      <c r="J42" s="2">
        <f t="shared" si="2"/>
        <v>-5.7600000000000012E-2</v>
      </c>
      <c r="K42" s="4">
        <f>(H42/100)^(1/(A42-1927+1))-(I42/100)^(1/(A42-1927+1))</f>
        <v>0.11269500483172257</v>
      </c>
      <c r="L42" s="2">
        <f>($H$109/H41)^(1/(2024-A42+1))-($I$109/I41)^(1/(2024-A42+1))</f>
        <v>0.13097579901450462</v>
      </c>
      <c r="M42" s="5">
        <f t="shared" si="5"/>
        <v>15894.633938726929</v>
      </c>
      <c r="N42" s="5">
        <f t="shared" si="5"/>
        <v>919.86267150812364</v>
      </c>
      <c r="O42" s="2">
        <f t="shared" si="3"/>
        <v>-5.1900000000000016E-2</v>
      </c>
      <c r="P42" s="4">
        <f t="shared" si="6"/>
        <v>0.1034212325047803</v>
      </c>
      <c r="Q42" s="2">
        <f t="shared" si="7"/>
        <v>0.10877923374227172</v>
      </c>
    </row>
    <row r="43" spans="1:17" x14ac:dyDescent="0.2">
      <c r="A43">
        <v>1958</v>
      </c>
      <c r="B43" s="4">
        <f>'French Raw data Equally Weight'!J34/100</f>
        <v>0.80379999999999996</v>
      </c>
      <c r="C43" s="4">
        <f>'French Raw data Equally Weight'!F34/100</f>
        <v>0.53920000000000001</v>
      </c>
      <c r="D43">
        <f>'French Raw data Equally Weight'!T34</f>
        <v>85.88</v>
      </c>
      <c r="E43">
        <f>'French Raw data Equally Weight'!K34</f>
        <v>58.93</v>
      </c>
      <c r="F43" s="4">
        <f t="shared" si="1"/>
        <v>0.85880000000000001</v>
      </c>
      <c r="G43" s="4">
        <f t="shared" si="0"/>
        <v>0.58930000000000005</v>
      </c>
      <c r="H43" s="5">
        <f t="shared" si="8"/>
        <v>34343.724283570606</v>
      </c>
      <c r="I43" s="5">
        <f t="shared" si="8"/>
        <v>1319.6475991665525</v>
      </c>
      <c r="J43" s="2">
        <f t="shared" si="2"/>
        <v>0.26949999999999996</v>
      </c>
      <c r="K43" s="4">
        <f>(H43/100)^(1/(A43-1927+1))-(I43/100)^(1/(A43-1927+1))</f>
        <v>0.11621417566600467</v>
      </c>
      <c r="L43" s="2">
        <f>($H$109/H42)^(1/(2024-A43+1))-($I$109/I42)^(1/(2024-A43+1))</f>
        <v>0.13472044536889216</v>
      </c>
      <c r="M43" s="5">
        <f t="shared" si="5"/>
        <v>28670.740698675632</v>
      </c>
      <c r="N43" s="5">
        <f t="shared" si="5"/>
        <v>1415.852623985304</v>
      </c>
      <c r="O43" s="2">
        <f t="shared" si="3"/>
        <v>0.26459999999999995</v>
      </c>
      <c r="P43" s="4">
        <f t="shared" si="6"/>
        <v>0.10707568319826133</v>
      </c>
      <c r="Q43" s="2">
        <f t="shared" si="7"/>
        <v>0.11189812431715773</v>
      </c>
    </row>
    <row r="44" spans="1:17" x14ac:dyDescent="0.2">
      <c r="A44">
        <v>1959</v>
      </c>
      <c r="B44" s="4">
        <f>'French Raw data Equally Weight'!J35/100</f>
        <v>0.1578</v>
      </c>
      <c r="C44" s="4">
        <f>'French Raw data Equally Weight'!F35/100</f>
        <v>0.1439</v>
      </c>
      <c r="D44">
        <f>'French Raw data Equally Weight'!T35</f>
        <v>12.91</v>
      </c>
      <c r="E44">
        <f>'French Raw data Equally Weight'!K35</f>
        <v>18.97</v>
      </c>
      <c r="F44" s="4">
        <f t="shared" si="1"/>
        <v>0.12909999999999999</v>
      </c>
      <c r="G44" s="4">
        <f t="shared" si="0"/>
        <v>0.18969999999999998</v>
      </c>
      <c r="H44" s="5">
        <f t="shared" si="8"/>
        <v>38777.499088579571</v>
      </c>
      <c r="I44" s="5">
        <f t="shared" si="8"/>
        <v>1569.9847487284474</v>
      </c>
      <c r="J44" s="2">
        <f t="shared" si="2"/>
        <v>-6.0599999999999987E-2</v>
      </c>
      <c r="K44" s="4">
        <f>(H44/100)^(1/(A44-1927+1))-(I44/100)^(1/(A44-1927+1))</f>
        <v>0.11093429936553578</v>
      </c>
      <c r="L44" s="2">
        <f>($H$109/H43)^(1/(2024-A44+1))-($I$109/I43)^(1/(2024-A44+1))</f>
        <v>0.13323106728095957</v>
      </c>
      <c r="M44" s="5">
        <f t="shared" si="5"/>
        <v>33194.983580926644</v>
      </c>
      <c r="N44" s="5">
        <f t="shared" si="5"/>
        <v>1619.5938165767891</v>
      </c>
      <c r="O44" s="2">
        <f t="shared" si="3"/>
        <v>1.3899999999999996E-2</v>
      </c>
      <c r="P44" s="4">
        <f t="shared" si="6"/>
        <v>0.10427953617978236</v>
      </c>
      <c r="Q44" s="2">
        <f t="shared" si="7"/>
        <v>0.11022656531625818</v>
      </c>
    </row>
    <row r="45" spans="1:17" x14ac:dyDescent="0.2">
      <c r="A45">
        <v>1960</v>
      </c>
      <c r="B45" s="4">
        <f>'French Raw data Equally Weight'!J36/100</f>
        <v>-9.9199999999999997E-2</v>
      </c>
      <c r="C45" s="4">
        <f>'French Raw data Equally Weight'!F36/100</f>
        <v>3.0299999999999997E-2</v>
      </c>
      <c r="D45">
        <f>'French Raw data Equally Weight'!T36</f>
        <v>-15.87</v>
      </c>
      <c r="E45">
        <f>'French Raw data Equally Weight'!K36</f>
        <v>1.99</v>
      </c>
      <c r="F45" s="4">
        <f t="shared" si="1"/>
        <v>-0.15869999999999998</v>
      </c>
      <c r="G45" s="4">
        <f t="shared" si="0"/>
        <v>1.9900000000000001E-2</v>
      </c>
      <c r="H45" s="5">
        <f t="shared" si="8"/>
        <v>32623.509983221993</v>
      </c>
      <c r="I45" s="5">
        <f t="shared" si="8"/>
        <v>1601.2274452281436</v>
      </c>
      <c r="J45" s="2">
        <f t="shared" si="2"/>
        <v>-0.17859999999999998</v>
      </c>
      <c r="K45" s="4">
        <f>(H45/100)^(1/(A45-1927+1))-(I45/100)^(1/(A45-1927+1))</f>
        <v>0.10058208414402903</v>
      </c>
      <c r="L45" s="2">
        <f>($H$109/H44)^(1/(2024-A45+1))-($I$109/I44)^(1/(2024-A45+1))</f>
        <v>0.13610806585168911</v>
      </c>
      <c r="M45" s="5">
        <f t="shared" si="5"/>
        <v>29902.041209698724</v>
      </c>
      <c r="N45" s="5">
        <f t="shared" si="5"/>
        <v>1668.6675092190658</v>
      </c>
      <c r="O45" s="2">
        <f t="shared" si="3"/>
        <v>-0.1295</v>
      </c>
      <c r="P45" s="4">
        <f t="shared" si="6"/>
        <v>9.6231291956599518E-2</v>
      </c>
      <c r="Q45" s="2">
        <f t="shared" si="7"/>
        <v>0.11167111111089056</v>
      </c>
    </row>
    <row r="46" spans="1:17" x14ac:dyDescent="0.2">
      <c r="A46">
        <v>1961</v>
      </c>
      <c r="B46" s="4">
        <f>'French Raw data Equally Weight'!J37/100</f>
        <v>0.30809999999999998</v>
      </c>
      <c r="C46" s="4">
        <f>'French Raw data Equally Weight'!F37/100</f>
        <v>0.23300000000000001</v>
      </c>
      <c r="D46">
        <f>'French Raw data Equally Weight'!T37</f>
        <v>25.39</v>
      </c>
      <c r="E46">
        <f>'French Raw data Equally Weight'!K37</f>
        <v>20.58</v>
      </c>
      <c r="F46" s="4">
        <f t="shared" si="1"/>
        <v>0.25390000000000001</v>
      </c>
      <c r="G46" s="4">
        <f t="shared" si="0"/>
        <v>0.20579999999999998</v>
      </c>
      <c r="H46" s="5">
        <f t="shared" ref="H46:I61" si="9">H45*(1+F46)</f>
        <v>40906.619167962061</v>
      </c>
      <c r="I46" s="5">
        <f t="shared" si="9"/>
        <v>1930.7600534560954</v>
      </c>
      <c r="J46" s="2">
        <f t="shared" si="2"/>
        <v>4.8100000000000032E-2</v>
      </c>
      <c r="K46" s="4">
        <f>(H46/100)^(1/(A46-1927+1))-(I46/100)^(1/(A46-1927+1))</f>
        <v>9.9203991221454624E-2</v>
      </c>
      <c r="L46" s="2">
        <f>($H$109/H45)^(1/(2024-A46+1))-($I$109/I45)^(1/(2024-A46+1))</f>
        <v>0.14201947295381867</v>
      </c>
      <c r="M46" s="5">
        <f t="shared" si="5"/>
        <v>39114.860106406901</v>
      </c>
      <c r="N46" s="5">
        <f t="shared" si="5"/>
        <v>2057.4670388671084</v>
      </c>
      <c r="O46" s="2">
        <f t="shared" si="3"/>
        <v>7.5099999999999972E-2</v>
      </c>
      <c r="P46" s="4">
        <f t="shared" si="6"/>
        <v>9.5707213844751005E-2</v>
      </c>
      <c r="Q46" s="2">
        <f t="shared" si="7"/>
        <v>0.11604893790591486</v>
      </c>
    </row>
    <row r="47" spans="1:17" x14ac:dyDescent="0.2">
      <c r="A47">
        <v>1962</v>
      </c>
      <c r="B47" s="4">
        <f>'French Raw data Equally Weight'!J38/100</f>
        <v>-7.2599999999999998E-2</v>
      </c>
      <c r="C47" s="4">
        <f>'French Raw data Equally Weight'!F38/100</f>
        <v>-0.19699999999999998</v>
      </c>
      <c r="D47">
        <f>'French Raw data Equally Weight'!T38</f>
        <v>-8.36</v>
      </c>
      <c r="E47">
        <f>'French Raw data Equally Weight'!K38</f>
        <v>-25.7</v>
      </c>
      <c r="F47" s="4">
        <f t="shared" si="1"/>
        <v>-8.3599999999999994E-2</v>
      </c>
      <c r="G47" s="4">
        <f t="shared" si="0"/>
        <v>-0.25700000000000001</v>
      </c>
      <c r="H47" s="5">
        <f t="shared" si="9"/>
        <v>37486.825805520435</v>
      </c>
      <c r="I47" s="5">
        <f t="shared" si="9"/>
        <v>1434.5547197178789</v>
      </c>
      <c r="J47" s="2">
        <f t="shared" si="2"/>
        <v>0.1734</v>
      </c>
      <c r="K47" s="4">
        <f>(H47/100)^(1/(A47-1927+1))-(I47/100)^(1/(A47-1927+1))</f>
        <v>0.10216333081350948</v>
      </c>
      <c r="L47" s="2">
        <f>($H$109/H46)^(1/(2024-A47+1))-($I$109/I46)^(1/(2024-A47+1))</f>
        <v>0.14336796685816311</v>
      </c>
      <c r="M47" s="5">
        <f t="shared" si="5"/>
        <v>36275.121262681758</v>
      </c>
      <c r="N47" s="5">
        <f t="shared" si="5"/>
        <v>1652.1460322102882</v>
      </c>
      <c r="O47" s="2">
        <f t="shared" si="3"/>
        <v>0.12439999999999998</v>
      </c>
      <c r="P47" s="4">
        <f t="shared" si="6"/>
        <v>9.6855462990176999E-2</v>
      </c>
      <c r="Q47" s="2">
        <f t="shared" si="7"/>
        <v>0.11661009047826143</v>
      </c>
    </row>
    <row r="48" spans="1:17" x14ac:dyDescent="0.2">
      <c r="A48">
        <v>1963</v>
      </c>
      <c r="B48" s="4">
        <f>'French Raw data Equally Weight'!J39/100</f>
        <v>0.30630000000000002</v>
      </c>
      <c r="C48" s="4">
        <f>'French Raw data Equally Weight'!F39/100</f>
        <v>0.1066</v>
      </c>
      <c r="D48">
        <f>'French Raw data Equally Weight'!T39</f>
        <v>32.25</v>
      </c>
      <c r="E48">
        <f>'French Raw data Equally Weight'!K39</f>
        <v>8.57</v>
      </c>
      <c r="F48" s="4">
        <f t="shared" si="1"/>
        <v>0.32250000000000001</v>
      </c>
      <c r="G48" s="4">
        <f t="shared" si="0"/>
        <v>8.5699999999999998E-2</v>
      </c>
      <c r="H48" s="5">
        <f t="shared" si="9"/>
        <v>49576.327127800774</v>
      </c>
      <c r="I48" s="5">
        <f t="shared" si="9"/>
        <v>1557.4960591977012</v>
      </c>
      <c r="J48" s="2">
        <f t="shared" si="2"/>
        <v>0.23680000000000001</v>
      </c>
      <c r="K48" s="4">
        <f>(H48/100)^(1/(A48-1927+1))-(I48/100)^(1/(A48-1927+1))</f>
        <v>0.10559020208160086</v>
      </c>
      <c r="L48" s="2">
        <f>($H$109/H47)^(1/(2024-A48+1))-($I$109/I47)^(1/(2024-A48+1))</f>
        <v>0.14258916580193515</v>
      </c>
      <c r="M48" s="5">
        <f t="shared" si="5"/>
        <v>47386.190905441181</v>
      </c>
      <c r="N48" s="5">
        <f t="shared" si="5"/>
        <v>1828.2647992439049</v>
      </c>
      <c r="O48" s="2">
        <f t="shared" si="3"/>
        <v>0.19970000000000002</v>
      </c>
      <c r="P48" s="4">
        <f t="shared" si="6"/>
        <v>9.9470998354156848E-2</v>
      </c>
      <c r="Q48" s="2">
        <f t="shared" si="7"/>
        <v>0.11637438216783536</v>
      </c>
    </row>
    <row r="49" spans="1:17" x14ac:dyDescent="0.2">
      <c r="A49">
        <v>1964</v>
      </c>
      <c r="B49" s="4">
        <f>'French Raw data Equally Weight'!J40/100</f>
        <v>0.2616</v>
      </c>
      <c r="C49" s="4">
        <f>'French Raw data Equally Weight'!F40/100</f>
        <v>0.1133</v>
      </c>
      <c r="D49">
        <f>'French Raw data Equally Weight'!T40</f>
        <v>29.09</v>
      </c>
      <c r="E49">
        <f>'French Raw data Equally Weight'!K40</f>
        <v>10.27</v>
      </c>
      <c r="F49" s="4">
        <f t="shared" si="1"/>
        <v>0.29089999999999999</v>
      </c>
      <c r="G49" s="4">
        <f t="shared" si="0"/>
        <v>0.1027</v>
      </c>
      <c r="H49" s="5">
        <f t="shared" si="9"/>
        <v>63998.080689278017</v>
      </c>
      <c r="I49" s="5">
        <f t="shared" si="9"/>
        <v>1717.4509044773051</v>
      </c>
      <c r="J49" s="2">
        <f t="shared" si="2"/>
        <v>0.18819999999999998</v>
      </c>
      <c r="K49" s="4">
        <f>(H49/100)^(1/(A49-1927+1))-(I49/100)^(1/(A49-1927+1))</f>
        <v>0.10765201221370591</v>
      </c>
      <c r="L49" s="2">
        <f>($H$109/H48)^(1/(2024-A49+1))-($I$109/I48)^(1/(2024-A49+1))</f>
        <v>0.14113863154853079</v>
      </c>
      <c r="M49" s="5">
        <f t="shared" si="5"/>
        <v>59782.418446304597</v>
      </c>
      <c r="N49" s="5">
        <f t="shared" si="5"/>
        <v>2035.4072009982392</v>
      </c>
      <c r="O49" s="2">
        <f t="shared" si="3"/>
        <v>0.14829999999999999</v>
      </c>
      <c r="P49" s="4">
        <f t="shared" si="6"/>
        <v>0.10070040985911621</v>
      </c>
      <c r="Q49" s="2">
        <f t="shared" si="7"/>
        <v>0.11509292199915722</v>
      </c>
    </row>
    <row r="50" spans="1:17" x14ac:dyDescent="0.2">
      <c r="A50">
        <v>1965</v>
      </c>
      <c r="B50" s="4">
        <f>'French Raw data Equally Weight'!J41/100</f>
        <v>0.4899</v>
      </c>
      <c r="C50" s="4">
        <f>'French Raw data Equally Weight'!F41/100</f>
        <v>0.27729999999999999</v>
      </c>
      <c r="D50">
        <f>'French Raw data Equally Weight'!T41</f>
        <v>48.8</v>
      </c>
      <c r="E50">
        <f>'French Raw data Equally Weight'!K41</f>
        <v>30.47</v>
      </c>
      <c r="F50" s="4">
        <f t="shared" si="1"/>
        <v>0.48799999999999999</v>
      </c>
      <c r="G50" s="4">
        <f t="shared" si="0"/>
        <v>0.30469999999999997</v>
      </c>
      <c r="H50" s="5">
        <f t="shared" si="9"/>
        <v>95229.144065645683</v>
      </c>
      <c r="I50" s="5">
        <f t="shared" si="9"/>
        <v>2240.7581950715398</v>
      </c>
      <c r="J50" s="2">
        <f t="shared" si="2"/>
        <v>0.18330000000000002</v>
      </c>
      <c r="K50" s="4">
        <f>(H50/100)^(1/(A50-1927+1))-(I50/100)^(1/(A50-1927+1))</f>
        <v>0.1092885931927472</v>
      </c>
      <c r="L50" s="2">
        <f>($H$109/H49)^(1/(2024-A50+1))-($I$109/I49)^(1/(2024-A50+1))</f>
        <v>0.1403970850691878</v>
      </c>
      <c r="M50" s="5">
        <f t="shared" si="5"/>
        <v>89069.825243149215</v>
      </c>
      <c r="N50" s="5">
        <f t="shared" si="5"/>
        <v>2599.8256178350507</v>
      </c>
      <c r="O50" s="2">
        <f t="shared" si="3"/>
        <v>0.21260000000000001</v>
      </c>
      <c r="P50" s="4">
        <f t="shared" si="6"/>
        <v>0.10311099116591937</v>
      </c>
      <c r="Q50" s="2">
        <f t="shared" si="7"/>
        <v>0.11456540118483693</v>
      </c>
    </row>
    <row r="51" spans="1:17" x14ac:dyDescent="0.2">
      <c r="A51">
        <v>1966</v>
      </c>
      <c r="B51" s="4">
        <f>'French Raw data Equally Weight'!J42/100</f>
        <v>-4.7500000000000001E-2</v>
      </c>
      <c r="C51" s="4">
        <f>'French Raw data Equally Weight'!F42/100</f>
        <v>-5.3200000000000004E-2</v>
      </c>
      <c r="D51">
        <f>'French Raw data Equally Weight'!T42</f>
        <v>-5.64</v>
      </c>
      <c r="E51">
        <f>'French Raw data Equally Weight'!K42</f>
        <v>-5.42</v>
      </c>
      <c r="F51" s="4">
        <f t="shared" si="1"/>
        <v>-5.6399999999999999E-2</v>
      </c>
      <c r="G51" s="4">
        <f t="shared" si="0"/>
        <v>-5.4199999999999998E-2</v>
      </c>
      <c r="H51" s="5">
        <f t="shared" si="9"/>
        <v>89858.220340343265</v>
      </c>
      <c r="I51" s="5">
        <f t="shared" si="9"/>
        <v>2119.3091008986621</v>
      </c>
      <c r="J51" s="2">
        <f t="shared" si="2"/>
        <v>-2.2000000000000006E-3</v>
      </c>
      <c r="K51" s="4">
        <f>(H51/100)^(1/(A51-1927+1))-(I51/100)^(1/(A51-1927+1))</f>
        <v>0.10599758290231853</v>
      </c>
      <c r="L51" s="2">
        <f>($H$109/H50)^(1/(2024-A51+1))-($I$109/I50)^(1/(2024-A51+1))</f>
        <v>0.13976093961211822</v>
      </c>
      <c r="M51" s="5">
        <f t="shared" si="5"/>
        <v>84839.008544099634</v>
      </c>
      <c r="N51" s="5">
        <f t="shared" si="5"/>
        <v>2461.5148949662262</v>
      </c>
      <c r="O51" s="2">
        <f t="shared" si="3"/>
        <v>5.7000000000000037E-3</v>
      </c>
      <c r="P51" s="4">
        <f t="shared" si="6"/>
        <v>0.10024894792857419</v>
      </c>
      <c r="Q51" s="2">
        <f t="shared" si="7"/>
        <v>0.11317801567647368</v>
      </c>
    </row>
    <row r="52" spans="1:17" x14ac:dyDescent="0.2">
      <c r="A52">
        <v>1967</v>
      </c>
      <c r="B52" s="4">
        <f>'French Raw data Equally Weight'!J43/100</f>
        <v>0.78349999999999997</v>
      </c>
      <c r="C52" s="4">
        <f>'French Raw data Equally Weight'!F43/100</f>
        <v>0.69550000000000001</v>
      </c>
      <c r="D52">
        <f>'French Raw data Equally Weight'!T43</f>
        <v>83.99</v>
      </c>
      <c r="E52">
        <f>'French Raw data Equally Weight'!K43</f>
        <v>77.61</v>
      </c>
      <c r="F52" s="4">
        <f t="shared" si="1"/>
        <v>0.83989999999999998</v>
      </c>
      <c r="G52" s="4">
        <f t="shared" si="0"/>
        <v>0.77610000000000001</v>
      </c>
      <c r="H52" s="5">
        <f t="shared" si="9"/>
        <v>165330.13960419758</v>
      </c>
      <c r="I52" s="5">
        <f t="shared" si="9"/>
        <v>3764.104894106114</v>
      </c>
      <c r="J52" s="2">
        <f t="shared" si="2"/>
        <v>6.3799999999999968E-2</v>
      </c>
      <c r="K52" s="4">
        <f>(H52/100)^(1/(A52-1927+1))-(I52/100)^(1/(A52-1927+1))</f>
        <v>0.10558570151616231</v>
      </c>
      <c r="L52" s="2">
        <f>($H$109/H51)^(1/(2024-A52+1))-($I$109/I51)^(1/(2024-A52+1))</f>
        <v>0.14263208356163726</v>
      </c>
      <c r="M52" s="5">
        <f t="shared" si="5"/>
        <v>151310.37173840171</v>
      </c>
      <c r="N52" s="5">
        <f t="shared" si="5"/>
        <v>4173.4985044152363</v>
      </c>
      <c r="O52" s="2">
        <f t="shared" si="3"/>
        <v>8.7999999999999967E-2</v>
      </c>
      <c r="P52" s="4">
        <f t="shared" si="6"/>
        <v>0.10024447126915348</v>
      </c>
      <c r="Q52" s="2">
        <f t="shared" si="7"/>
        <v>0.11534352183934371</v>
      </c>
    </row>
    <row r="53" spans="1:17" x14ac:dyDescent="0.2">
      <c r="A53">
        <v>1968</v>
      </c>
      <c r="B53" s="4">
        <f>'French Raw data Equally Weight'!J44/100</f>
        <v>0.6048</v>
      </c>
      <c r="C53" s="4">
        <f>'French Raw data Equally Weight'!F44/100</f>
        <v>0.25009999999999999</v>
      </c>
      <c r="D53">
        <f>'French Raw data Equally Weight'!T44</f>
        <v>64.2</v>
      </c>
      <c r="E53">
        <f>'French Raw data Equally Weight'!K44</f>
        <v>26.27</v>
      </c>
      <c r="F53" s="4">
        <f t="shared" si="1"/>
        <v>0.64200000000000002</v>
      </c>
      <c r="G53" s="4">
        <f t="shared" si="0"/>
        <v>0.26269999999999999</v>
      </c>
      <c r="H53" s="5">
        <f t="shared" si="9"/>
        <v>271472.08923009242</v>
      </c>
      <c r="I53" s="5">
        <f t="shared" si="9"/>
        <v>4752.9352497877899</v>
      </c>
      <c r="J53" s="2">
        <f t="shared" si="2"/>
        <v>0.37930000000000003</v>
      </c>
      <c r="K53" s="4">
        <f>(H53/100)^(1/(A53-1927+1))-(I53/100)^(1/(A53-1927+1))</f>
        <v>0.11083808138718054</v>
      </c>
      <c r="L53" s="2">
        <f>($H$109/H52)^(1/(2024-A53+1))-($I$109/I52)^(1/(2024-A53+1))</f>
        <v>0.14323669033450992</v>
      </c>
      <c r="M53" s="5">
        <f t="shared" si="5"/>
        <v>242822.88456578707</v>
      </c>
      <c r="N53" s="5">
        <f t="shared" si="5"/>
        <v>5217.2904803694864</v>
      </c>
      <c r="O53" s="2">
        <f t="shared" si="3"/>
        <v>0.35470000000000002</v>
      </c>
      <c r="P53" s="4">
        <f t="shared" si="6"/>
        <v>0.10520105696776016</v>
      </c>
      <c r="Q53" s="2">
        <f t="shared" si="7"/>
        <v>0.1154820006631605</v>
      </c>
    </row>
    <row r="54" spans="1:17" x14ac:dyDescent="0.2">
      <c r="A54">
        <v>1969</v>
      </c>
      <c r="B54" s="4">
        <f>'French Raw data Equally Weight'!J45/100</f>
        <v>-0.27600000000000002</v>
      </c>
      <c r="C54" s="4">
        <f>'French Raw data Equally Weight'!F45/100</f>
        <v>-0.24719999999999998</v>
      </c>
      <c r="D54">
        <f>'French Raw data Equally Weight'!T45</f>
        <v>-29.74</v>
      </c>
      <c r="E54">
        <f>'French Raw data Equally Weight'!K45</f>
        <v>-26.71</v>
      </c>
      <c r="F54" s="4">
        <f t="shared" si="1"/>
        <v>-0.2974</v>
      </c>
      <c r="G54" s="4">
        <f t="shared" si="0"/>
        <v>-0.2671</v>
      </c>
      <c r="H54" s="5">
        <f t="shared" si="9"/>
        <v>190736.28989306293</v>
      </c>
      <c r="I54" s="5">
        <f t="shared" si="9"/>
        <v>3483.4262445694712</v>
      </c>
      <c r="J54" s="2">
        <f t="shared" si="2"/>
        <v>-3.0299999999999994E-2</v>
      </c>
      <c r="K54" s="4">
        <f>(H54/100)^(1/(A54-1927+1))-(I54/100)^(1/(A54-1927+1))</f>
        <v>0.10595837851753931</v>
      </c>
      <c r="L54" s="2">
        <f>($H$109/H53)^(1/(2024-A54+1))-($I$109/I53)^(1/(2024-A54+1))</f>
        <v>0.13992499196912256</v>
      </c>
      <c r="M54" s="5">
        <f t="shared" si="5"/>
        <v>175803.76842562982</v>
      </c>
      <c r="N54" s="5">
        <f t="shared" si="5"/>
        <v>3927.5762736221495</v>
      </c>
      <c r="O54" s="2">
        <f t="shared" si="3"/>
        <v>-2.8800000000000048E-2</v>
      </c>
      <c r="P54" s="4">
        <f t="shared" si="6"/>
        <v>0.1006652472714733</v>
      </c>
      <c r="Q54" s="2">
        <f t="shared" si="7"/>
        <v>0.11208595757060125</v>
      </c>
    </row>
    <row r="55" spans="1:17" x14ac:dyDescent="0.2">
      <c r="A55">
        <v>1970</v>
      </c>
      <c r="B55" s="4">
        <f>'French Raw data Equally Weight'!J46/100</f>
        <v>7.8000000000000005E-3</v>
      </c>
      <c r="C55" s="4">
        <f>'French Raw data Equally Weight'!F46/100</f>
        <v>-0.215</v>
      </c>
      <c r="D55">
        <f>'French Raw data Equally Weight'!T46</f>
        <v>-0.64</v>
      </c>
      <c r="E55">
        <f>'French Raw data Equally Weight'!K46</f>
        <v>-24.17</v>
      </c>
      <c r="F55" s="4">
        <f t="shared" si="1"/>
        <v>-6.4000000000000003E-3</v>
      </c>
      <c r="G55" s="4">
        <f t="shared" si="0"/>
        <v>-0.24170000000000003</v>
      </c>
      <c r="H55" s="5">
        <f t="shared" si="9"/>
        <v>189515.57763774734</v>
      </c>
      <c r="I55" s="5">
        <f t="shared" si="9"/>
        <v>2641.48212125703</v>
      </c>
      <c r="J55" s="2">
        <f t="shared" si="2"/>
        <v>0.23530000000000004</v>
      </c>
      <c r="K55" s="4">
        <f>(H55/100)^(1/(A55-1927+1))-(I55/100)^(1/(A55-1927+1))</f>
        <v>0.1098670639823347</v>
      </c>
      <c r="L55" s="2">
        <f>($H$109/H54)^(1/(2024-A55+1))-($I$109/I54)^(1/(2024-A55+1))</f>
        <v>0.14445709688778274</v>
      </c>
      <c r="M55" s="5">
        <f t="shared" si="5"/>
        <v>177175.03781934973</v>
      </c>
      <c r="N55" s="5">
        <f t="shared" si="5"/>
        <v>3083.1473747933874</v>
      </c>
      <c r="O55" s="2">
        <f t="shared" si="3"/>
        <v>0.2228</v>
      </c>
      <c r="P55" s="4">
        <f t="shared" si="6"/>
        <v>0.10425984683437917</v>
      </c>
      <c r="Q55" s="2">
        <f t="shared" si="7"/>
        <v>0.1157702286072273</v>
      </c>
    </row>
    <row r="56" spans="1:17" x14ac:dyDescent="0.2">
      <c r="A56">
        <v>1971</v>
      </c>
      <c r="B56" s="4">
        <f>'French Raw data Equally Weight'!J47/100</f>
        <v>0.18510000000000001</v>
      </c>
      <c r="C56" s="4">
        <f>'French Raw data Equally Weight'!F47/100</f>
        <v>0.26319999999999999</v>
      </c>
      <c r="D56">
        <f>'French Raw data Equally Weight'!T47</f>
        <v>17.399999999999999</v>
      </c>
      <c r="E56">
        <f>'French Raw data Equally Weight'!K47</f>
        <v>29.8</v>
      </c>
      <c r="F56" s="4">
        <f t="shared" si="1"/>
        <v>0.17399999999999999</v>
      </c>
      <c r="G56" s="4">
        <f t="shared" si="0"/>
        <v>0.29799999999999999</v>
      </c>
      <c r="H56" s="5">
        <f t="shared" si="9"/>
        <v>222491.28814671535</v>
      </c>
      <c r="I56" s="5">
        <f t="shared" si="9"/>
        <v>3428.643793391625</v>
      </c>
      <c r="J56" s="2">
        <f t="shared" si="2"/>
        <v>-0.124</v>
      </c>
      <c r="K56" s="4">
        <f>(H56/100)^(1/(A56-1927+1))-(I56/100)^(1/(A56-1927+1))</f>
        <v>0.10510222770391375</v>
      </c>
      <c r="L56" s="2">
        <f>($H$109/H55)^(1/(2024-A56+1))-($I$109/I55)^(1/(2024-A56+1))</f>
        <v>0.14220099116072871</v>
      </c>
      <c r="M56" s="5">
        <f t="shared" si="5"/>
        <v>209970.13731971139</v>
      </c>
      <c r="N56" s="5">
        <f t="shared" si="5"/>
        <v>3894.6317638390065</v>
      </c>
      <c r="O56" s="2">
        <f t="shared" si="3"/>
        <v>-7.8099999999999975E-2</v>
      </c>
      <c r="P56" s="4">
        <f t="shared" si="6"/>
        <v>0.10050794292590437</v>
      </c>
      <c r="Q56" s="2">
        <f t="shared" si="7"/>
        <v>0.11321319298270627</v>
      </c>
    </row>
    <row r="57" spans="1:17" x14ac:dyDescent="0.2">
      <c r="A57">
        <v>1972</v>
      </c>
      <c r="B57" s="4">
        <f>'French Raw data Equally Weight'!J48/100</f>
        <v>9.9700000000000011E-2</v>
      </c>
      <c r="C57" s="4">
        <f>'French Raw data Equally Weight'!F48/100</f>
        <v>5.2000000000000005E-2</v>
      </c>
      <c r="D57">
        <f>'French Raw data Equally Weight'!T48</f>
        <v>10.74</v>
      </c>
      <c r="E57">
        <f>'French Raw data Equally Weight'!K48</f>
        <v>8.61</v>
      </c>
      <c r="F57" s="4">
        <f t="shared" si="1"/>
        <v>0.1074</v>
      </c>
      <c r="G57" s="4">
        <f t="shared" si="0"/>
        <v>8.6099999999999996E-2</v>
      </c>
      <c r="H57" s="5">
        <f t="shared" si="9"/>
        <v>246386.85249367257</v>
      </c>
      <c r="I57" s="5">
        <f t="shared" si="9"/>
        <v>3723.8500240026442</v>
      </c>
      <c r="J57" s="2">
        <f t="shared" si="2"/>
        <v>2.1299999999999999E-2</v>
      </c>
      <c r="K57" s="4">
        <f>(H57/100)^(1/(A57-1927+1))-(I57/100)^(1/(A57-1927+1))</f>
        <v>0.10322149181453022</v>
      </c>
      <c r="L57" s="2">
        <f>($H$109/H56)^(1/(2024-A57+1))-($I$109/I56)^(1/(2024-A57+1))</f>
        <v>0.14674689182113076</v>
      </c>
      <c r="M57" s="5">
        <f t="shared" si="5"/>
        <v>230904.16001048658</v>
      </c>
      <c r="N57" s="5">
        <f t="shared" si="5"/>
        <v>4097.1526155586353</v>
      </c>
      <c r="O57" s="2">
        <f t="shared" si="3"/>
        <v>4.7700000000000006E-2</v>
      </c>
      <c r="P57" s="4">
        <f t="shared" si="6"/>
        <v>9.9301663737856094E-2</v>
      </c>
      <c r="Q57" s="2">
        <f t="shared" si="7"/>
        <v>0.11651793804683974</v>
      </c>
    </row>
    <row r="58" spans="1:17" x14ac:dyDescent="0.2">
      <c r="A58">
        <v>1973</v>
      </c>
      <c r="B58" s="4">
        <f>'French Raw data Equally Weight'!J49/100</f>
        <v>-0.29880000000000001</v>
      </c>
      <c r="C58" s="4">
        <f>'French Raw data Equally Weight'!F49/100</f>
        <v>-0.42399999999999999</v>
      </c>
      <c r="D58">
        <f>'French Raw data Equally Weight'!T49</f>
        <v>-27.96</v>
      </c>
      <c r="E58">
        <f>'French Raw data Equally Weight'!K49</f>
        <v>-43.14</v>
      </c>
      <c r="F58" s="4">
        <f t="shared" si="1"/>
        <v>-0.27960000000000002</v>
      </c>
      <c r="G58" s="4">
        <f t="shared" si="0"/>
        <v>-0.43140000000000001</v>
      </c>
      <c r="H58" s="5">
        <f t="shared" si="9"/>
        <v>177497.0885364417</v>
      </c>
      <c r="I58" s="5">
        <f t="shared" si="9"/>
        <v>2117.3811236479037</v>
      </c>
      <c r="J58" s="2">
        <f t="shared" si="2"/>
        <v>0.15179999999999999</v>
      </c>
      <c r="K58" s="4">
        <f>(H58/100)^(1/(A58-1927+1))-(I58/100)^(1/(A58-1927+1))</f>
        <v>0.10544268382824407</v>
      </c>
      <c r="L58" s="2">
        <f>($H$109/H57)^(1/(2024-A58+1))-($I$109/I57)^(1/(2024-A58+1))</f>
        <v>0.14921094262560675</v>
      </c>
      <c r="M58" s="5">
        <f t="shared" si="5"/>
        <v>161909.9969993532</v>
      </c>
      <c r="N58" s="5">
        <f t="shared" si="5"/>
        <v>2359.959906561774</v>
      </c>
      <c r="O58" s="2">
        <f t="shared" si="3"/>
        <v>0.12519999999999998</v>
      </c>
      <c r="P58" s="4">
        <f t="shared" si="6"/>
        <v>0.10068640249945049</v>
      </c>
      <c r="Q58" s="2">
        <f t="shared" si="7"/>
        <v>0.11789789525809469</v>
      </c>
    </row>
    <row r="59" spans="1:17" x14ac:dyDescent="0.2">
      <c r="A59">
        <v>1974</v>
      </c>
      <c r="B59" s="4">
        <f>'French Raw data Equally Weight'!J50/100</f>
        <v>-0.15770000000000001</v>
      </c>
      <c r="C59" s="4">
        <f>'French Raw data Equally Weight'!F50/100</f>
        <v>-0.31120000000000003</v>
      </c>
      <c r="D59">
        <f>'French Raw data Equally Weight'!T50</f>
        <v>-14.61</v>
      </c>
      <c r="E59">
        <f>'French Raw data Equally Weight'!K50</f>
        <v>-33.130000000000003</v>
      </c>
      <c r="F59" s="4">
        <f t="shared" si="1"/>
        <v>-0.14610000000000001</v>
      </c>
      <c r="G59" s="4">
        <f t="shared" si="0"/>
        <v>-0.33130000000000004</v>
      </c>
      <c r="H59" s="5">
        <f t="shared" si="9"/>
        <v>151564.76390126758</v>
      </c>
      <c r="I59" s="5">
        <f t="shared" si="9"/>
        <v>1415.892757383353</v>
      </c>
      <c r="J59" s="2">
        <f t="shared" si="2"/>
        <v>0.18520000000000003</v>
      </c>
      <c r="K59" s="4">
        <f>(H59/100)^(1/(A59-1927+1))-(I59/100)^(1/(A59-1927+1))</f>
        <v>0.10806142180236966</v>
      </c>
      <c r="L59" s="2">
        <f>($H$109/H58)^(1/(2024-A59+1))-($I$109/I58)^(1/(2024-A59+1))</f>
        <v>0.14855624413595581</v>
      </c>
      <c r="M59" s="5">
        <f t="shared" si="5"/>
        <v>136376.79047255521</v>
      </c>
      <c r="N59" s="5">
        <f t="shared" si="5"/>
        <v>1625.54038363975</v>
      </c>
      <c r="O59" s="2">
        <f t="shared" si="3"/>
        <v>0.15350000000000003</v>
      </c>
      <c r="P59" s="4">
        <f t="shared" si="6"/>
        <v>0.10245747222246582</v>
      </c>
      <c r="Q59" s="2">
        <f t="shared" si="7"/>
        <v>0.11717652486040797</v>
      </c>
    </row>
    <row r="60" spans="1:17" x14ac:dyDescent="0.2">
      <c r="A60">
        <v>1975</v>
      </c>
      <c r="B60" s="4">
        <f>'French Raw data Equally Weight'!J51/100</f>
        <v>0.7823</v>
      </c>
      <c r="C60" s="4">
        <f>'French Raw data Equally Weight'!F51/100</f>
        <v>0.62309999999999999</v>
      </c>
      <c r="D60">
        <f>'French Raw data Equally Weight'!T51</f>
        <v>82.52</v>
      </c>
      <c r="E60">
        <f>'French Raw data Equally Weight'!K51</f>
        <v>61.76</v>
      </c>
      <c r="F60" s="4">
        <f t="shared" si="1"/>
        <v>0.82519999999999993</v>
      </c>
      <c r="G60" s="4">
        <f t="shared" si="0"/>
        <v>0.61759999999999993</v>
      </c>
      <c r="H60" s="5">
        <f t="shared" si="9"/>
        <v>276636.00707259355</v>
      </c>
      <c r="I60" s="5">
        <f t="shared" si="9"/>
        <v>2290.3481243433116</v>
      </c>
      <c r="J60" s="2">
        <f t="shared" si="2"/>
        <v>0.20760000000000001</v>
      </c>
      <c r="K60" s="4">
        <f>(H60/100)^(1/(A60-1927+1))-(I60/100)^(1/(A60-1927+1))</f>
        <v>0.10956531675192549</v>
      </c>
      <c r="L60" s="2">
        <f>($H$109/H59)^(1/(2024-A60+1))-($I$109/I59)^(1/(2024-A60+1))</f>
        <v>0.14717134788965902</v>
      </c>
      <c r="M60" s="5">
        <f t="shared" si="5"/>
        <v>243064.35365923514</v>
      </c>
      <c r="N60" s="5">
        <f t="shared" si="5"/>
        <v>2638.4145966856781</v>
      </c>
      <c r="O60" s="2">
        <f t="shared" si="3"/>
        <v>0.15920000000000001</v>
      </c>
      <c r="P60" s="4">
        <f t="shared" si="6"/>
        <v>0.1033833449157997</v>
      </c>
      <c r="Q60" s="2">
        <f t="shared" si="7"/>
        <v>0.11586958513817258</v>
      </c>
    </row>
    <row r="61" spans="1:17" x14ac:dyDescent="0.2">
      <c r="A61">
        <v>1976</v>
      </c>
      <c r="B61" s="4">
        <f>'French Raw data Equally Weight'!J52/100</f>
        <v>0.65040000000000009</v>
      </c>
      <c r="C61" s="4">
        <f>'French Raw data Equally Weight'!F52/100</f>
        <v>0.31679999999999997</v>
      </c>
      <c r="D61">
        <f>'French Raw data Equally Weight'!T52</f>
        <v>67.05</v>
      </c>
      <c r="E61">
        <f>'French Raw data Equally Weight'!K52</f>
        <v>25.79</v>
      </c>
      <c r="F61" s="4">
        <f t="shared" si="1"/>
        <v>0.67049999999999998</v>
      </c>
      <c r="G61" s="4">
        <f t="shared" si="0"/>
        <v>0.25790000000000002</v>
      </c>
      <c r="H61" s="5">
        <f t="shared" si="9"/>
        <v>462120.44981476758</v>
      </c>
      <c r="I61" s="5">
        <f t="shared" si="9"/>
        <v>2881.0289056114516</v>
      </c>
      <c r="J61" s="2">
        <f t="shared" si="2"/>
        <v>0.41259999999999997</v>
      </c>
      <c r="K61" s="4">
        <f>(H61/100)^(1/(A61-1927+1))-(I61/100)^(1/(A61-1927+1))</f>
        <v>0.11432067856299155</v>
      </c>
      <c r="L61" s="2">
        <f>($H$109/H60)^(1/(2024-A61+1))-($I$109/I60)^(1/(2024-A61+1))</f>
        <v>0.14613528387274566</v>
      </c>
      <c r="M61" s="5">
        <f t="shared" si="5"/>
        <v>401153.4092792017</v>
      </c>
      <c r="N61" s="5">
        <f t="shared" si="5"/>
        <v>3474.2643409157008</v>
      </c>
      <c r="O61" s="2">
        <f t="shared" si="3"/>
        <v>0.33360000000000012</v>
      </c>
      <c r="P61" s="4">
        <f t="shared" si="6"/>
        <v>0.10696300030393435</v>
      </c>
      <c r="Q61" s="2">
        <f t="shared" si="7"/>
        <v>0.11511355285304492</v>
      </c>
    </row>
    <row r="62" spans="1:17" x14ac:dyDescent="0.2">
      <c r="A62">
        <v>1977</v>
      </c>
      <c r="B62" s="4">
        <f>'French Raw data Equally Weight'!J53/100</f>
        <v>0.31069999999999998</v>
      </c>
      <c r="C62" s="4">
        <f>'French Raw data Equally Weight'!F53/100</f>
        <v>0.1449</v>
      </c>
      <c r="D62">
        <f>'French Raw data Equally Weight'!T53</f>
        <v>32.14</v>
      </c>
      <c r="E62">
        <f>'French Raw data Equally Weight'!K53</f>
        <v>9.89</v>
      </c>
      <c r="F62" s="4">
        <f t="shared" si="1"/>
        <v>0.32140000000000002</v>
      </c>
      <c r="G62" s="4">
        <f t="shared" si="0"/>
        <v>9.8900000000000002E-2</v>
      </c>
      <c r="H62" s="5">
        <f t="shared" ref="H62:I77" si="10">H61*(1+F62)</f>
        <v>610645.96238523396</v>
      </c>
      <c r="I62" s="5">
        <f t="shared" si="10"/>
        <v>3165.9626643764241</v>
      </c>
      <c r="J62" s="2">
        <f t="shared" si="2"/>
        <v>0.22250000000000003</v>
      </c>
      <c r="K62" s="4">
        <f>(H62/100)^(1/(A62-1927+1))-(I62/100)^(1/(A62-1927+1))</f>
        <v>0.11630668593566473</v>
      </c>
      <c r="L62" s="2">
        <f>($H$109/H61)^(1/(2024-A62+1))-($I$109/I61)^(1/(2024-A62+1))</f>
        <v>0.14175145300007252</v>
      </c>
      <c r="M62" s="5">
        <f t="shared" si="5"/>
        <v>525791.77354224969</v>
      </c>
      <c r="N62" s="5">
        <f t="shared" si="5"/>
        <v>3977.6852439143859</v>
      </c>
      <c r="O62" s="2">
        <f t="shared" si="3"/>
        <v>0.16579999999999998</v>
      </c>
      <c r="P62" s="4">
        <f t="shared" si="6"/>
        <v>0.10803162239268271</v>
      </c>
      <c r="Q62" s="2">
        <f t="shared" si="7"/>
        <v>0.11155817407716206</v>
      </c>
    </row>
    <row r="63" spans="1:17" x14ac:dyDescent="0.2">
      <c r="A63">
        <v>1978</v>
      </c>
      <c r="B63" s="4">
        <f>'French Raw data Equally Weight'!J54/100</f>
        <v>0.32200000000000001</v>
      </c>
      <c r="C63" s="4">
        <f>'French Raw data Equally Weight'!F54/100</f>
        <v>0.2152</v>
      </c>
      <c r="D63">
        <f>'French Raw data Equally Weight'!T54</f>
        <v>34.159999999999997</v>
      </c>
      <c r="E63">
        <f>'French Raw data Equally Weight'!K54</f>
        <v>21.26</v>
      </c>
      <c r="F63" s="4">
        <f t="shared" si="1"/>
        <v>0.34159999999999996</v>
      </c>
      <c r="G63" s="4">
        <f t="shared" si="0"/>
        <v>0.21260000000000001</v>
      </c>
      <c r="H63" s="5">
        <f t="shared" si="10"/>
        <v>819242.62313602981</v>
      </c>
      <c r="I63" s="5">
        <f t="shared" si="10"/>
        <v>3839.0463268228523</v>
      </c>
      <c r="J63" s="2">
        <f t="shared" si="2"/>
        <v>0.12899999999999995</v>
      </c>
      <c r="K63" s="4">
        <f>(H63/100)^(1/(A63-1927+1))-(I63/100)^(1/(A63-1927+1))</f>
        <v>0.11653904809286475</v>
      </c>
      <c r="L63" s="2">
        <f>($H$109/H62)^(1/(2024-A63+1))-($I$109/I62)^(1/(2024-A63+1))</f>
        <v>0.14014412063878567</v>
      </c>
      <c r="M63" s="5">
        <f t="shared" si="5"/>
        <v>695096.72462285415</v>
      </c>
      <c r="N63" s="5">
        <f t="shared" si="5"/>
        <v>4833.6831084047617</v>
      </c>
      <c r="O63" s="2">
        <f t="shared" si="3"/>
        <v>0.10680000000000001</v>
      </c>
      <c r="P63" s="4">
        <f t="shared" si="6"/>
        <v>0.10802389110030886</v>
      </c>
      <c r="Q63" s="2">
        <f t="shared" si="7"/>
        <v>0.11048912561856916</v>
      </c>
    </row>
    <row r="64" spans="1:17" x14ac:dyDescent="0.2">
      <c r="A64">
        <v>1979</v>
      </c>
      <c r="B64" s="4">
        <f>'French Raw data Equally Weight'!J55/100</f>
        <v>0.40259999999999996</v>
      </c>
      <c r="C64" s="4">
        <f>'French Raw data Equally Weight'!F55/100</f>
        <v>0.50460000000000005</v>
      </c>
      <c r="D64">
        <f>'French Raw data Equally Weight'!T55</f>
        <v>42.63</v>
      </c>
      <c r="E64">
        <f>'French Raw data Equally Weight'!K55</f>
        <v>52.54</v>
      </c>
      <c r="F64" s="4">
        <f t="shared" si="1"/>
        <v>0.42630000000000001</v>
      </c>
      <c r="G64" s="4">
        <f t="shared" si="0"/>
        <v>0.52539999999999998</v>
      </c>
      <c r="H64" s="5">
        <f t="shared" si="10"/>
        <v>1168485.7533789193</v>
      </c>
      <c r="I64" s="5">
        <f t="shared" si="10"/>
        <v>5856.0812669355782</v>
      </c>
      <c r="J64" s="2">
        <f t="shared" si="2"/>
        <v>-9.9099999999999966E-2</v>
      </c>
      <c r="K64" s="4">
        <f>(H64/100)^(1/(A64-1927+1))-(I64/100)^(1/(A64-1927+1))</f>
        <v>0.11347514576751272</v>
      </c>
      <c r="L64" s="2">
        <f>($H$109/H63)^(1/(2024-A64+1))-($I$109/I63)^(1/(2024-A64+1))</f>
        <v>0.14033313240008116</v>
      </c>
      <c r="M64" s="5">
        <f t="shared" si="5"/>
        <v>974942.66595601523</v>
      </c>
      <c r="N64" s="5">
        <f t="shared" si="5"/>
        <v>7272.7596049058038</v>
      </c>
      <c r="O64" s="2">
        <f t="shared" si="3"/>
        <v>-0.10200000000000009</v>
      </c>
      <c r="P64" s="4">
        <f t="shared" si="6"/>
        <v>0.10498181415592511</v>
      </c>
      <c r="Q64" s="2">
        <f t="shared" si="7"/>
        <v>0.11054400450076107</v>
      </c>
    </row>
    <row r="65" spans="1:17" x14ac:dyDescent="0.2">
      <c r="A65">
        <v>1980</v>
      </c>
      <c r="B65" s="4">
        <f>'French Raw data Equally Weight'!J56/100</f>
        <v>0.28600000000000003</v>
      </c>
      <c r="C65" s="4">
        <f>'French Raw data Equally Weight'!F56/100</f>
        <v>0.61729999999999996</v>
      </c>
      <c r="D65">
        <f>'French Raw data Equally Weight'!T56</f>
        <v>27.54</v>
      </c>
      <c r="E65">
        <f>'French Raw data Equally Weight'!K56</f>
        <v>62.68</v>
      </c>
      <c r="F65" s="4">
        <f t="shared" si="1"/>
        <v>0.27539999999999998</v>
      </c>
      <c r="G65" s="4">
        <f t="shared" si="0"/>
        <v>0.62680000000000002</v>
      </c>
      <c r="H65" s="5">
        <f t="shared" si="10"/>
        <v>1490286.7298594736</v>
      </c>
      <c r="I65" s="5">
        <f t="shared" si="10"/>
        <v>9526.6730050507995</v>
      </c>
      <c r="J65" s="2">
        <f t="shared" si="2"/>
        <v>-0.35140000000000005</v>
      </c>
      <c r="K65" s="4">
        <f>(H65/100)^(1/(A65-1927+1))-(I65/100)^(1/(A65-1927+1))</f>
        <v>0.10672027049121691</v>
      </c>
      <c r="L65" s="2">
        <f>($H$109/H64)^(1/(2024-A65+1))-($I$109/I64)^(1/(2024-A65+1))</f>
        <v>0.1442474630360453</v>
      </c>
      <c r="M65" s="5">
        <f t="shared" si="5"/>
        <v>1253776.2684194357</v>
      </c>
      <c r="N65" s="5">
        <f t="shared" si="5"/>
        <v>11762.234109014156</v>
      </c>
      <c r="O65" s="2">
        <f t="shared" si="3"/>
        <v>-0.33129999999999993</v>
      </c>
      <c r="P65" s="4">
        <f t="shared" si="6"/>
        <v>9.86472676288499E-2</v>
      </c>
      <c r="Q65" s="2">
        <f t="shared" si="7"/>
        <v>0.1141058296194406</v>
      </c>
    </row>
    <row r="66" spans="1:17" x14ac:dyDescent="0.2">
      <c r="A66">
        <v>1981</v>
      </c>
      <c r="B66" s="4">
        <f>'French Raw data Equally Weight'!J57/100</f>
        <v>0.1638</v>
      </c>
      <c r="C66" s="4">
        <f>'French Raw data Equally Weight'!F57/100</f>
        <v>-0.1666</v>
      </c>
      <c r="D66">
        <f>'French Raw data Equally Weight'!T57</f>
        <v>13.53</v>
      </c>
      <c r="E66">
        <f>'French Raw data Equally Weight'!K57</f>
        <v>-22.85</v>
      </c>
      <c r="F66" s="4">
        <f t="shared" si="1"/>
        <v>0.1353</v>
      </c>
      <c r="G66" s="4">
        <f t="shared" si="0"/>
        <v>-0.22850000000000001</v>
      </c>
      <c r="H66" s="5">
        <f t="shared" si="10"/>
        <v>1691922.5244094604</v>
      </c>
      <c r="I66" s="5">
        <f t="shared" si="10"/>
        <v>7349.8282233966911</v>
      </c>
      <c r="J66" s="2">
        <f t="shared" si="2"/>
        <v>0.36380000000000001</v>
      </c>
      <c r="K66" s="4">
        <f>(H66/100)^(1/(A66-1927+1))-(I66/100)^(1/(A66-1927+1))</f>
        <v>0.11239184678936343</v>
      </c>
      <c r="L66" s="2">
        <f>($H$109/H65)^(1/(2024-A66+1))-($I$109/I65)^(1/(2024-A66+1))</f>
        <v>0.15280685652940296</v>
      </c>
      <c r="M66" s="5">
        <f t="shared" si="5"/>
        <v>1459144.8211865393</v>
      </c>
      <c r="N66" s="5">
        <f t="shared" si="5"/>
        <v>9802.6459064523988</v>
      </c>
      <c r="O66" s="2">
        <f t="shared" si="3"/>
        <v>0.33040000000000003</v>
      </c>
      <c r="P66" s="4">
        <f t="shared" si="6"/>
        <v>0.10350755538456591</v>
      </c>
      <c r="Q66" s="2">
        <f t="shared" si="7"/>
        <v>0.1218239712389233</v>
      </c>
    </row>
    <row r="67" spans="1:17" x14ac:dyDescent="0.2">
      <c r="A67">
        <v>1982</v>
      </c>
      <c r="B67" s="4">
        <f>'French Raw data Equally Weight'!J58/100</f>
        <v>0.44549999999999995</v>
      </c>
      <c r="C67" s="4">
        <f>'French Raw data Equally Weight'!F58/100</f>
        <v>0.11509999999999999</v>
      </c>
      <c r="D67">
        <f>'French Raw data Equally Weight'!T58</f>
        <v>45.79</v>
      </c>
      <c r="E67">
        <f>'French Raw data Equally Weight'!K58</f>
        <v>6.31</v>
      </c>
      <c r="F67" s="4">
        <f t="shared" si="1"/>
        <v>0.45789999999999997</v>
      </c>
      <c r="G67" s="4">
        <f t="shared" si="0"/>
        <v>6.3099999999999989E-2</v>
      </c>
      <c r="H67" s="5">
        <f t="shared" si="10"/>
        <v>2466653.8483365523</v>
      </c>
      <c r="I67" s="5">
        <f t="shared" si="10"/>
        <v>7813.6023842930217</v>
      </c>
      <c r="J67" s="2">
        <f t="shared" si="2"/>
        <v>0.39479999999999998</v>
      </c>
      <c r="K67" s="4">
        <f>(H67/100)^(1/(A67-1927+1))-(I67/100)^(1/(A67-1927+1))</f>
        <v>0.11698908659066998</v>
      </c>
      <c r="L67" s="2">
        <f>($H$109/H66)^(1/(2024-A67+1))-($I$109/I66)^(1/(2024-A67+1))</f>
        <v>0.1469702650197926</v>
      </c>
      <c r="M67" s="5">
        <f t="shared" si="5"/>
        <v>2109193.8390251426</v>
      </c>
      <c r="N67" s="5">
        <f t="shared" si="5"/>
        <v>10930.93045028507</v>
      </c>
      <c r="O67" s="2">
        <f t="shared" si="3"/>
        <v>0.33039999999999997</v>
      </c>
      <c r="P67" s="4">
        <f t="shared" si="6"/>
        <v>0.10714488224486507</v>
      </c>
      <c r="Q67" s="2">
        <f t="shared" si="7"/>
        <v>0.11634447427161576</v>
      </c>
    </row>
    <row r="68" spans="1:17" x14ac:dyDescent="0.2">
      <c r="A68">
        <v>1983</v>
      </c>
      <c r="B68" s="4">
        <f>'French Raw data Equally Weight'!J59/100</f>
        <v>0.56969999999999998</v>
      </c>
      <c r="C68" s="4">
        <f>'French Raw data Equally Weight'!F59/100</f>
        <v>0.2341</v>
      </c>
      <c r="D68">
        <f>'French Raw data Equally Weight'!T59</f>
        <v>62.94</v>
      </c>
      <c r="E68">
        <f>'French Raw data Equally Weight'!K59</f>
        <v>19.62</v>
      </c>
      <c r="F68" s="4">
        <f t="shared" si="1"/>
        <v>0.62939999999999996</v>
      </c>
      <c r="G68" s="4">
        <f t="shared" si="0"/>
        <v>0.19620000000000001</v>
      </c>
      <c r="H68" s="5">
        <f t="shared" si="10"/>
        <v>4019165.7804795783</v>
      </c>
      <c r="I68" s="5">
        <f t="shared" si="10"/>
        <v>9346.6311720913127</v>
      </c>
      <c r="J68" s="2">
        <f t="shared" si="2"/>
        <v>0.43319999999999992</v>
      </c>
      <c r="K68" s="4">
        <f>(H68/100)^(1/(A68-1927+1))-(I68/100)^(1/(A68-1927+1))</f>
        <v>0.12154843487508082</v>
      </c>
      <c r="L68" s="2">
        <f>($H$109/H67)^(1/(2024-A68+1))-($I$109/I67)^(1/(2024-A68+1))</f>
        <v>0.14171657763008927</v>
      </c>
      <c r="M68" s="5">
        <f t="shared" si="5"/>
        <v>3310801.5691177663</v>
      </c>
      <c r="N68" s="5">
        <f t="shared" si="5"/>
        <v>13489.861268696804</v>
      </c>
      <c r="O68" s="2">
        <f t="shared" si="3"/>
        <v>0.33560000000000001</v>
      </c>
      <c r="P68" s="4">
        <f t="shared" si="6"/>
        <v>0.11046550715533798</v>
      </c>
      <c r="Q68" s="2">
        <f t="shared" si="7"/>
        <v>0.11187493008900828</v>
      </c>
    </row>
    <row r="69" spans="1:17" x14ac:dyDescent="0.2">
      <c r="A69">
        <v>1984</v>
      </c>
      <c r="B69" s="4">
        <f>'French Raw data Equally Weight'!J60/100</f>
        <v>5.4400000000000004E-2</v>
      </c>
      <c r="C69" s="4">
        <f>'French Raw data Equally Weight'!F60/100</f>
        <v>-0.23190000000000002</v>
      </c>
      <c r="D69">
        <f>'French Raw data Equally Weight'!T60</f>
        <v>4.4000000000000004</v>
      </c>
      <c r="E69">
        <f>'French Raw data Equally Weight'!K60</f>
        <v>-26.71</v>
      </c>
      <c r="F69" s="4">
        <f t="shared" si="1"/>
        <v>4.4000000000000004E-2</v>
      </c>
      <c r="G69" s="4">
        <f t="shared" si="0"/>
        <v>-0.2671</v>
      </c>
      <c r="H69" s="5">
        <f t="shared" si="10"/>
        <v>4196009.0748206796</v>
      </c>
      <c r="I69" s="5">
        <f t="shared" si="10"/>
        <v>6850.1459860257228</v>
      </c>
      <c r="J69" s="2">
        <f t="shared" si="2"/>
        <v>0.31109999999999999</v>
      </c>
      <c r="K69" s="4">
        <f>(H69/100)^(1/(A69-1927+1))-(I69/100)^(1/(A69-1927+1))</f>
        <v>0.12584747571918631</v>
      </c>
      <c r="L69" s="2">
        <f>($H$109/H68)^(1/(2024-A69+1))-($I$109/I68)^(1/(2024-A69+1))</f>
        <v>0.13603811083938311</v>
      </c>
      <c r="M69" s="5">
        <f t="shared" si="5"/>
        <v>3490909.1744777728</v>
      </c>
      <c r="N69" s="5">
        <f t="shared" si="5"/>
        <v>10361.562440486015</v>
      </c>
      <c r="O69" s="2">
        <f t="shared" si="3"/>
        <v>0.2863</v>
      </c>
      <c r="P69" s="4">
        <f t="shared" si="6"/>
        <v>0.11434072539095053</v>
      </c>
      <c r="Q69" s="2">
        <f t="shared" si="7"/>
        <v>0.10748796411312322</v>
      </c>
    </row>
    <row r="70" spans="1:17" x14ac:dyDescent="0.2">
      <c r="A70">
        <v>1985</v>
      </c>
      <c r="B70" s="4">
        <f>'French Raw data Equally Weight'!J61/100</f>
        <v>0.23430000000000001</v>
      </c>
      <c r="C70" s="4">
        <f>'French Raw data Equally Weight'!F61/100</f>
        <v>0.18780000000000002</v>
      </c>
      <c r="D70">
        <f>'French Raw data Equally Weight'!T61</f>
        <v>24.49</v>
      </c>
      <c r="E70">
        <f>'French Raw data Equally Weight'!K61</f>
        <v>16.96</v>
      </c>
      <c r="F70" s="4">
        <f t="shared" si="1"/>
        <v>0.24489999999999998</v>
      </c>
      <c r="G70" s="4">
        <f t="shared" si="0"/>
        <v>0.1696</v>
      </c>
      <c r="H70" s="5">
        <f t="shared" si="10"/>
        <v>5223611.6972442633</v>
      </c>
      <c r="I70" s="5">
        <f t="shared" si="10"/>
        <v>8011.930745255685</v>
      </c>
      <c r="J70" s="2">
        <f t="shared" si="2"/>
        <v>7.5299999999999978E-2</v>
      </c>
      <c r="K70" s="4">
        <f>(H70/100)^(1/(A70-1927+1))-(I70/100)^(1/(A70-1927+1))</f>
        <v>0.1250426784557257</v>
      </c>
      <c r="L70" s="2">
        <f>($H$109/H69)^(1/(2024-A70+1))-($I$109/I69)^(1/(2024-A70+1))</f>
        <v>0.13042807542403678</v>
      </c>
      <c r="M70" s="5">
        <f t="shared" si="5"/>
        <v>4308829.1940579144</v>
      </c>
      <c r="N70" s="5">
        <f t="shared" si="5"/>
        <v>12307.463866809288</v>
      </c>
      <c r="O70" s="2">
        <f t="shared" si="3"/>
        <v>4.6499999999999986E-2</v>
      </c>
      <c r="P70" s="4">
        <f t="shared" si="6"/>
        <v>0.11326070246800546</v>
      </c>
      <c r="Q70" s="2">
        <f t="shared" si="7"/>
        <v>0.10193900511384713</v>
      </c>
    </row>
    <row r="71" spans="1:17" x14ac:dyDescent="0.2">
      <c r="A71">
        <v>1986</v>
      </c>
      <c r="B71" s="4">
        <f>'French Raw data Equally Weight'!J62/100</f>
        <v>0.13789999999999999</v>
      </c>
      <c r="C71" s="4">
        <f>'French Raw data Equally Weight'!F62/100</f>
        <v>-2.1000000000000001E-2</v>
      </c>
      <c r="D71">
        <f>'French Raw data Equally Weight'!T62</f>
        <v>12.64</v>
      </c>
      <c r="E71">
        <f>'French Raw data Equally Weight'!K62</f>
        <v>-6.21</v>
      </c>
      <c r="F71" s="4">
        <f t="shared" si="1"/>
        <v>0.12640000000000001</v>
      </c>
      <c r="G71" s="4">
        <f t="shared" si="0"/>
        <v>-6.2100000000000002E-2</v>
      </c>
      <c r="H71" s="5">
        <f t="shared" si="10"/>
        <v>5883876.2157759387</v>
      </c>
      <c r="I71" s="5">
        <f t="shared" si="10"/>
        <v>7514.3898459753063</v>
      </c>
      <c r="J71" s="2">
        <f t="shared" si="2"/>
        <v>0.1885</v>
      </c>
      <c r="K71" s="4">
        <f>(H71/100)^(1/(A71-1927+1))-(I71/100)^(1/(A71-1927+1))</f>
        <v>0.12622088089720829</v>
      </c>
      <c r="L71" s="2">
        <f>($H$109/H70)^(1/(2024-A71+1))-($I$109/I70)^(1/(2024-A71+1))</f>
        <v>0.13171297888969269</v>
      </c>
      <c r="M71" s="5">
        <f t="shared" si="5"/>
        <v>4903016.7399185002</v>
      </c>
      <c r="N71" s="5">
        <f t="shared" si="5"/>
        <v>12049.007125606293</v>
      </c>
      <c r="O71" s="2">
        <f t="shared" si="3"/>
        <v>0.15889999999999999</v>
      </c>
      <c r="P71" s="4">
        <f t="shared" si="6"/>
        <v>0.11408634648961424</v>
      </c>
      <c r="Q71" s="2">
        <f t="shared" si="7"/>
        <v>0.10323071893257918</v>
      </c>
    </row>
    <row r="72" spans="1:17" x14ac:dyDescent="0.2">
      <c r="A72">
        <v>1987</v>
      </c>
      <c r="B72" s="4">
        <f>'French Raw data Equally Weight'!J63/100</f>
        <v>2.4E-2</v>
      </c>
      <c r="C72" s="4">
        <f>'French Raw data Equally Weight'!F63/100</f>
        <v>-0.1668</v>
      </c>
      <c r="D72">
        <f>'French Raw data Equally Weight'!T63</f>
        <v>5.29</v>
      </c>
      <c r="E72">
        <f>'French Raw data Equally Weight'!K63</f>
        <v>-19.87</v>
      </c>
      <c r="F72" s="4">
        <f t="shared" si="1"/>
        <v>5.2900000000000003E-2</v>
      </c>
      <c r="G72" s="4">
        <f t="shared" si="0"/>
        <v>-0.19870000000000002</v>
      </c>
      <c r="H72" s="5">
        <f t="shared" si="10"/>
        <v>6195133.2675904855</v>
      </c>
      <c r="I72" s="5">
        <f t="shared" si="10"/>
        <v>6021.2805835800127</v>
      </c>
      <c r="J72" s="2">
        <f t="shared" si="2"/>
        <v>0.25160000000000005</v>
      </c>
      <c r="K72" s="4">
        <f>(H72/100)^(1/(A72-1927+1))-(I72/100)^(1/(A72-1927+1))</f>
        <v>0.12879341094647545</v>
      </c>
      <c r="L72" s="2">
        <f>($H$109/H71)^(1/(2024-A72+1))-($I$109/I71)^(1/(2024-A72+1))</f>
        <v>0.13009395237358889</v>
      </c>
      <c r="M72" s="5">
        <f t="shared" si="5"/>
        <v>5020689.1416765442</v>
      </c>
      <c r="N72" s="5">
        <f t="shared" si="5"/>
        <v>10039.232737055163</v>
      </c>
      <c r="O72" s="2">
        <f t="shared" si="3"/>
        <v>0.1908</v>
      </c>
      <c r="P72" s="4">
        <f t="shared" si="6"/>
        <v>0.11567110634909228</v>
      </c>
      <c r="Q72" s="2">
        <f t="shared" si="7"/>
        <v>0.10168900728495389</v>
      </c>
    </row>
    <row r="73" spans="1:17" x14ac:dyDescent="0.2">
      <c r="A73">
        <v>1988</v>
      </c>
      <c r="B73" s="4">
        <f>'French Raw data Equally Weight'!J64/100</f>
        <v>0.2702</v>
      </c>
      <c r="C73" s="4">
        <f>'French Raw data Equally Weight'!F64/100</f>
        <v>0.122</v>
      </c>
      <c r="D73">
        <f>'French Raw data Equally Weight'!T64</f>
        <v>23.98</v>
      </c>
      <c r="E73">
        <f>'French Raw data Equally Weight'!K64</f>
        <v>9.6300000000000008</v>
      </c>
      <c r="F73" s="4">
        <f t="shared" si="1"/>
        <v>0.23980000000000001</v>
      </c>
      <c r="G73" s="4">
        <f t="shared" si="0"/>
        <v>9.6300000000000011E-2</v>
      </c>
      <c r="H73" s="5">
        <f t="shared" si="10"/>
        <v>7680726.225158684</v>
      </c>
      <c r="I73" s="5">
        <f t="shared" si="10"/>
        <v>6601.1299037787685</v>
      </c>
      <c r="J73" s="2">
        <f t="shared" si="2"/>
        <v>0.14350000000000002</v>
      </c>
      <c r="K73" s="4">
        <f>(H73/100)^(1/(A73-1927+1))-(I73/100)^(1/(A73-1927+1))</f>
        <v>0.12902470110418007</v>
      </c>
      <c r="L73" s="2">
        <f>($H$109/H72)^(1/(2024-A73+1))-($I$109/I72)^(1/(2024-A73+1))</f>
        <v>0.12605912235975691</v>
      </c>
      <c r="M73" s="5">
        <f t="shared" si="5"/>
        <v>6377279.3477575462</v>
      </c>
      <c r="N73" s="5">
        <f t="shared" si="5"/>
        <v>11264.019130975892</v>
      </c>
      <c r="O73" s="2">
        <f t="shared" si="3"/>
        <v>0.1482</v>
      </c>
      <c r="P73" s="4">
        <f t="shared" si="6"/>
        <v>0.1161724590545552</v>
      </c>
      <c r="Q73" s="2">
        <f t="shared" si="7"/>
        <v>9.8738215460308032E-2</v>
      </c>
    </row>
    <row r="74" spans="1:17" x14ac:dyDescent="0.2">
      <c r="A74">
        <v>1989</v>
      </c>
      <c r="B74" s="4">
        <f>'French Raw data Equally Weight'!J65/100</f>
        <v>0.11509999999999999</v>
      </c>
      <c r="C74" s="4">
        <f>'French Raw data Equally Weight'!F65/100</f>
        <v>9.5899999999999999E-2</v>
      </c>
      <c r="D74">
        <f>'French Raw data Equally Weight'!T65</f>
        <v>11.09</v>
      </c>
      <c r="E74">
        <f>'French Raw data Equally Weight'!K65</f>
        <v>6.84</v>
      </c>
      <c r="F74" s="4">
        <f t="shared" si="1"/>
        <v>0.1109</v>
      </c>
      <c r="G74" s="4">
        <f t="shared" si="0"/>
        <v>6.8400000000000002E-2</v>
      </c>
      <c r="H74" s="5">
        <f t="shared" si="10"/>
        <v>8532518.7635287829</v>
      </c>
      <c r="I74" s="5">
        <f t="shared" si="10"/>
        <v>7052.647189197236</v>
      </c>
      <c r="J74" s="2">
        <f t="shared" si="2"/>
        <v>4.2499999999999996E-2</v>
      </c>
      <c r="K74" s="4">
        <f>(H74/100)^(1/(A74-1927+1))-(I74/100)^(1/(A74-1927+1))</f>
        <v>0.12759822257129083</v>
      </c>
      <c r="L74" s="2">
        <f>($H$109/H73)^(1/(2024-A74+1))-($I$109/I73)^(1/(2024-A74+1))</f>
        <v>0.12559318762419602</v>
      </c>
      <c r="M74" s="5">
        <f t="shared" si="5"/>
        <v>7111304.2006844394</v>
      </c>
      <c r="N74" s="5">
        <f t="shared" si="5"/>
        <v>12344.23856563648</v>
      </c>
      <c r="O74" s="2">
        <f t="shared" si="3"/>
        <v>1.9199999999999995E-2</v>
      </c>
      <c r="P74" s="4">
        <f t="shared" si="6"/>
        <v>0.11459117330094348</v>
      </c>
      <c r="Q74" s="2">
        <f t="shared" si="7"/>
        <v>9.745165243154208E-2</v>
      </c>
    </row>
    <row r="75" spans="1:17" x14ac:dyDescent="0.2">
      <c r="A75">
        <v>1990</v>
      </c>
      <c r="B75" s="4">
        <f>'French Raw data Equally Weight'!J66/100</f>
        <v>-0.25559999999999999</v>
      </c>
      <c r="C75" s="4">
        <f>'French Raw data Equally Weight'!F66/100</f>
        <v>-0.1981</v>
      </c>
      <c r="D75">
        <f>'French Raw data Equally Weight'!T66</f>
        <v>-28.67</v>
      </c>
      <c r="E75">
        <f>'French Raw data Equally Weight'!K66</f>
        <v>-21.7</v>
      </c>
      <c r="F75" s="4">
        <f t="shared" si="1"/>
        <v>-0.28670000000000001</v>
      </c>
      <c r="G75" s="4">
        <f t="shared" si="0"/>
        <v>-0.217</v>
      </c>
      <c r="H75" s="5">
        <f t="shared" si="10"/>
        <v>6086245.6340250811</v>
      </c>
      <c r="I75" s="5">
        <f t="shared" si="10"/>
        <v>5522.222749141436</v>
      </c>
      <c r="J75" s="2">
        <f t="shared" si="2"/>
        <v>-6.9700000000000012E-2</v>
      </c>
      <c r="K75" s="4">
        <f>(H75/100)^(1/(A75-1927+1))-(I75/100)^(1/(A75-1927+1))</f>
        <v>0.12314968677213156</v>
      </c>
      <c r="L75" s="2">
        <f>($H$109/H74)^(1/(2024-A75+1))-($I$109/I74)^(1/(2024-A75+1))</f>
        <v>0.12802015022473556</v>
      </c>
      <c r="M75" s="5">
        <f t="shared" si="5"/>
        <v>5293654.8469894966</v>
      </c>
      <c r="N75" s="5">
        <f t="shared" si="5"/>
        <v>9898.8449057838952</v>
      </c>
      <c r="O75" s="2">
        <f t="shared" si="3"/>
        <v>-5.7499999999999996E-2</v>
      </c>
      <c r="P75" s="4">
        <f t="shared" si="6"/>
        <v>0.11080937010077219</v>
      </c>
      <c r="Q75" s="2">
        <f t="shared" si="7"/>
        <v>9.9703762692622044E-2</v>
      </c>
    </row>
    <row r="76" spans="1:17" x14ac:dyDescent="0.2">
      <c r="A76">
        <v>1991</v>
      </c>
      <c r="B76" s="4">
        <f>'French Raw data Equally Weight'!J67/100</f>
        <v>0.53969999999999996</v>
      </c>
      <c r="C76" s="4">
        <f>'French Raw data Equally Weight'!F67/100</f>
        <v>0.62130000000000007</v>
      </c>
      <c r="D76">
        <f>'French Raw data Equally Weight'!T67</f>
        <v>53.02</v>
      </c>
      <c r="E76">
        <f>'French Raw data Equally Weight'!K67</f>
        <v>67.63</v>
      </c>
      <c r="F76" s="4">
        <f t="shared" si="1"/>
        <v>0.5302</v>
      </c>
      <c r="G76" s="4">
        <f t="shared" si="1"/>
        <v>0.6762999999999999</v>
      </c>
      <c r="H76" s="5">
        <f t="shared" si="10"/>
        <v>9313173.0691851787</v>
      </c>
      <c r="I76" s="5">
        <f t="shared" si="10"/>
        <v>9256.9019943857893</v>
      </c>
      <c r="J76" s="2">
        <f t="shared" si="2"/>
        <v>-0.1460999999999999</v>
      </c>
      <c r="K76" s="4">
        <f>(H76/100)^(1/(A76-1927+1))-(I76/100)^(1/(A76-1927+1))</f>
        <v>0.12032604443155037</v>
      </c>
      <c r="L76" s="2">
        <f>($H$109/H75)^(1/(2024-A76+1))-($I$109/I75)^(1/(2024-A76+1))</f>
        <v>0.13643723031560051</v>
      </c>
      <c r="M76" s="5">
        <f t="shared" si="5"/>
        <v>8150640.3679097267</v>
      </c>
      <c r="N76" s="5">
        <f t="shared" si="5"/>
        <v>16048.99724574743</v>
      </c>
      <c r="O76" s="2">
        <f t="shared" si="3"/>
        <v>-8.1600000000000117E-2</v>
      </c>
      <c r="P76" s="4">
        <f t="shared" si="6"/>
        <v>0.10876736905857731</v>
      </c>
      <c r="Q76" s="2">
        <f t="shared" si="7"/>
        <v>0.10621044572589011</v>
      </c>
    </row>
    <row r="77" spans="1:17" x14ac:dyDescent="0.2">
      <c r="A77">
        <v>1992</v>
      </c>
      <c r="B77" s="4">
        <f>'French Raw data Equally Weight'!J68/100</f>
        <v>0.5333</v>
      </c>
      <c r="C77" s="4">
        <f>'French Raw data Equally Weight'!F68/100</f>
        <v>0.10800000000000001</v>
      </c>
      <c r="D77">
        <f>'French Raw data Equally Weight'!T68</f>
        <v>68.209999999999994</v>
      </c>
      <c r="E77">
        <f>'French Raw data Equally Weight'!K68</f>
        <v>5.69</v>
      </c>
      <c r="F77" s="4">
        <f t="shared" ref="F77:G108" si="11">D77/100</f>
        <v>0.68209999999999993</v>
      </c>
      <c r="G77" s="4">
        <f t="shared" si="11"/>
        <v>5.6900000000000006E-2</v>
      </c>
      <c r="H77" s="5">
        <f t="shared" si="10"/>
        <v>15665688.419676388</v>
      </c>
      <c r="I77" s="5">
        <f t="shared" si="10"/>
        <v>9783.6197178663406</v>
      </c>
      <c r="J77" s="2">
        <f t="shared" ref="J77:J109" si="12">F77-G77</f>
        <v>0.62519999999999998</v>
      </c>
      <c r="K77" s="4">
        <f>(H77/100)^(1/(A77-1927+1))-(I77/100)^(1/(A77-1927+1))</f>
        <v>0.12679046731081112</v>
      </c>
      <c r="L77" s="2">
        <f>($H$109/H76)^(1/(2024-A77+1))-($I$109/I76)^(1/(2024-A77+1))</f>
        <v>0.14217062034537853</v>
      </c>
      <c r="M77" s="5">
        <f t="shared" si="5"/>
        <v>12497376.876115985</v>
      </c>
      <c r="N77" s="5">
        <f t="shared" si="5"/>
        <v>17782.288948288155</v>
      </c>
      <c r="O77" s="2">
        <f t="shared" ref="O77:O109" si="13">B77-C77</f>
        <v>0.42530000000000001</v>
      </c>
      <c r="P77" s="4">
        <f t="shared" si="6"/>
        <v>0.11294566892652336</v>
      </c>
      <c r="Q77" s="2">
        <f t="shared" si="7"/>
        <v>0.11005525079801015</v>
      </c>
    </row>
    <row r="78" spans="1:17" x14ac:dyDescent="0.2">
      <c r="A78">
        <v>1993</v>
      </c>
      <c r="B78" s="4">
        <f>'French Raw data Equally Weight'!J69/100</f>
        <v>0.39149999999999996</v>
      </c>
      <c r="C78" s="4">
        <f>'French Raw data Equally Weight'!F69/100</f>
        <v>0.1032</v>
      </c>
      <c r="D78">
        <f>'French Raw data Equally Weight'!T69</f>
        <v>44.91</v>
      </c>
      <c r="E78">
        <f>'French Raw data Equally Weight'!K69</f>
        <v>8.6300000000000008</v>
      </c>
      <c r="F78" s="4">
        <f t="shared" si="11"/>
        <v>0.44909999999999994</v>
      </c>
      <c r="G78" s="4">
        <f t="shared" si="11"/>
        <v>8.6300000000000002E-2</v>
      </c>
      <c r="H78" s="5">
        <f t="shared" ref="H78:I93" si="14">H77*(1+F78)</f>
        <v>22701149.088953055</v>
      </c>
      <c r="I78" s="5">
        <f t="shared" si="14"/>
        <v>10627.946099518205</v>
      </c>
      <c r="J78" s="2">
        <f t="shared" si="12"/>
        <v>0.36279999999999996</v>
      </c>
      <c r="K78" s="4">
        <f>(H78/100)^(1/(A78-1927+1))-(I78/100)^(1/(A78-1927+1))</f>
        <v>0.12997592885484921</v>
      </c>
      <c r="L78" s="2">
        <f>($H$109/H77)^(1/(2024-A78+1))-($I$109/I77)^(1/(2024-A78+1))</f>
        <v>0.12967693142569847</v>
      </c>
      <c r="M78" s="5">
        <f t="shared" ref="M78:N109" si="15">M77*(1+B78)</f>
        <v>17390099.923115391</v>
      </c>
      <c r="N78" s="5">
        <f t="shared" si="15"/>
        <v>19617.42116775149</v>
      </c>
      <c r="O78" s="2">
        <f t="shared" si="13"/>
        <v>0.28829999999999995</v>
      </c>
      <c r="P78" s="4">
        <f t="shared" ref="P78:P109" si="16">(M78/100)^(1/(A78-1927+1))-(N78/100)^(1/(A78-1927+1))</f>
        <v>0.11535063269390822</v>
      </c>
      <c r="Q78" s="2">
        <f t="shared" ref="Q78:Q109" si="17">($M$109/M77)^(1/(2024-A78+1))-($N$109/N77)^(1/(2024-A78+1))</f>
        <v>0.10167881451644245</v>
      </c>
    </row>
    <row r="79" spans="1:17" x14ac:dyDescent="0.2">
      <c r="A79">
        <v>1994</v>
      </c>
      <c r="B79" s="4">
        <f>'French Raw data Equally Weight'!J70/100</f>
        <v>5.8400000000000001E-2</v>
      </c>
      <c r="C79" s="4">
        <f>'French Raw data Equally Weight'!F70/100</f>
        <v>-0.158</v>
      </c>
      <c r="D79">
        <f>'French Raw data Equally Weight'!T70</f>
        <v>7.89</v>
      </c>
      <c r="E79">
        <f>'French Raw data Equally Weight'!K70</f>
        <v>-18.87</v>
      </c>
      <c r="F79" s="4">
        <f t="shared" si="11"/>
        <v>7.8899999999999998E-2</v>
      </c>
      <c r="G79" s="4">
        <f t="shared" si="11"/>
        <v>-0.18870000000000001</v>
      </c>
      <c r="H79" s="5">
        <f t="shared" si="14"/>
        <v>24492269.752071451</v>
      </c>
      <c r="I79" s="5">
        <f t="shared" si="14"/>
        <v>8622.4526705391199</v>
      </c>
      <c r="J79" s="2">
        <f t="shared" si="12"/>
        <v>0.2676</v>
      </c>
      <c r="K79" s="4">
        <f>(H79/100)^(1/(A79-1927+1))-(I79/100)^(1/(A79-1927+1))</f>
        <v>0.13245203851443144</v>
      </c>
      <c r="L79" s="2">
        <f>($H$109/H78)^(1/(2024-A79+1))-($I$109/I78)^(1/(2024-A79+1))</f>
        <v>0.12305308386845137</v>
      </c>
      <c r="M79" s="5">
        <f t="shared" si="15"/>
        <v>18405681.758625329</v>
      </c>
      <c r="N79" s="5">
        <f t="shared" si="15"/>
        <v>16517.868623246755</v>
      </c>
      <c r="O79" s="2">
        <f t="shared" si="13"/>
        <v>0.21640000000000001</v>
      </c>
      <c r="P79" s="4">
        <f t="shared" si="16"/>
        <v>0.1171636557471909</v>
      </c>
      <c r="Q79" s="2">
        <f t="shared" si="17"/>
        <v>9.6306960425622146E-2</v>
      </c>
    </row>
    <row r="80" spans="1:17" x14ac:dyDescent="0.2">
      <c r="A80">
        <v>1995</v>
      </c>
      <c r="B80" s="4">
        <f>'French Raw data Equally Weight'!J71/100</f>
        <v>0.36310000000000003</v>
      </c>
      <c r="C80" s="4">
        <f>'French Raw data Equally Weight'!F71/100</f>
        <v>0.2979</v>
      </c>
      <c r="D80">
        <f>'French Raw data Equally Weight'!T71</f>
        <v>36.619999999999997</v>
      </c>
      <c r="E80">
        <f>'French Raw data Equally Weight'!K71</f>
        <v>31.79</v>
      </c>
      <c r="F80" s="4">
        <f t="shared" si="11"/>
        <v>0.36619999999999997</v>
      </c>
      <c r="G80" s="4">
        <f t="shared" si="11"/>
        <v>0.31790000000000002</v>
      </c>
      <c r="H80" s="5">
        <f t="shared" si="14"/>
        <v>33461338.935280018</v>
      </c>
      <c r="I80" s="5">
        <f t="shared" si="14"/>
        <v>11363.530374503507</v>
      </c>
      <c r="J80" s="2">
        <f t="shared" si="12"/>
        <v>4.8299999999999954E-2</v>
      </c>
      <c r="K80" s="4">
        <f>(H80/100)^(1/(A80-1927+1))-(I80/100)^(1/(A80-1927+1))</f>
        <v>0.13144530652398045</v>
      </c>
      <c r="L80" s="2">
        <f>($H$109/H79)^(1/(2024-A80+1))-($I$109/I79)^(1/(2024-A80+1))</f>
        <v>0.117300495684316</v>
      </c>
      <c r="M80" s="5">
        <f t="shared" si="15"/>
        <v>25088784.805182185</v>
      </c>
      <c r="N80" s="5">
        <f t="shared" si="15"/>
        <v>21438.541686111963</v>
      </c>
      <c r="O80" s="2">
        <f t="shared" si="13"/>
        <v>6.5200000000000036E-2</v>
      </c>
      <c r="P80" s="4">
        <f t="shared" si="16"/>
        <v>0.11653900015095209</v>
      </c>
      <c r="Q80" s="2">
        <f t="shared" si="17"/>
        <v>9.1570878800560251E-2</v>
      </c>
    </row>
    <row r="81" spans="1:17" x14ac:dyDescent="0.2">
      <c r="A81">
        <v>1996</v>
      </c>
      <c r="B81" s="4">
        <f>'French Raw data Equally Weight'!J72/100</f>
        <v>0.2702</v>
      </c>
      <c r="C81" s="4">
        <f>'French Raw data Equally Weight'!F72/100</f>
        <v>2.86E-2</v>
      </c>
      <c r="D81">
        <f>'French Raw data Equally Weight'!T72</f>
        <v>27.58</v>
      </c>
      <c r="E81">
        <f>'French Raw data Equally Weight'!K72</f>
        <v>-0.3</v>
      </c>
      <c r="F81" s="4">
        <f t="shared" si="11"/>
        <v>0.27579999999999999</v>
      </c>
      <c r="G81" s="4">
        <f t="shared" si="11"/>
        <v>-3.0000000000000001E-3</v>
      </c>
      <c r="H81" s="5">
        <f t="shared" si="14"/>
        <v>42689976.213630252</v>
      </c>
      <c r="I81" s="5">
        <f t="shared" si="14"/>
        <v>11329.439783379996</v>
      </c>
      <c r="J81" s="2">
        <f t="shared" si="12"/>
        <v>0.27879999999999999</v>
      </c>
      <c r="K81" s="4">
        <f>(H81/100)^(1/(A81-1927+1))-(I81/100)^(1/(A81-1927+1))</f>
        <v>0.13355782153560458</v>
      </c>
      <c r="L81" s="2">
        <f>($H$109/H80)^(1/(2024-A81+1))-($I$109/I80)^(1/(2024-A81+1))</f>
        <v>0.11918691092716616</v>
      </c>
      <c r="M81" s="5">
        <f t="shared" si="15"/>
        <v>31867774.459542412</v>
      </c>
      <c r="N81" s="5">
        <f t="shared" si="15"/>
        <v>22051.683978334764</v>
      </c>
      <c r="O81" s="2">
        <f t="shared" si="13"/>
        <v>0.24159999999999998</v>
      </c>
      <c r="P81" s="4">
        <f t="shared" si="16"/>
        <v>0.11831406360272445</v>
      </c>
      <c r="Q81" s="2">
        <f t="shared" si="17"/>
        <v>9.2274951994009591E-2</v>
      </c>
    </row>
    <row r="82" spans="1:17" x14ac:dyDescent="0.2">
      <c r="A82">
        <v>1997</v>
      </c>
      <c r="B82" s="4">
        <f>'French Raw data Equally Weight'!J73/100</f>
        <v>0.36770000000000003</v>
      </c>
      <c r="C82" s="4">
        <f>'French Raw data Equally Weight'!F73/100</f>
        <v>3.4099999999999998E-2</v>
      </c>
      <c r="D82">
        <f>'French Raw data Equally Weight'!T73</f>
        <v>36.700000000000003</v>
      </c>
      <c r="E82">
        <f>'French Raw data Equally Weight'!K73</f>
        <v>-0.27</v>
      </c>
      <c r="F82" s="4">
        <f t="shared" si="11"/>
        <v>0.36700000000000005</v>
      </c>
      <c r="G82" s="4">
        <f t="shared" si="11"/>
        <v>-2.7000000000000001E-3</v>
      </c>
      <c r="H82" s="5">
        <f t="shared" si="14"/>
        <v>58357197.484032556</v>
      </c>
      <c r="I82" s="5">
        <f t="shared" si="14"/>
        <v>11298.850295964869</v>
      </c>
      <c r="J82" s="2">
        <f t="shared" si="12"/>
        <v>0.36970000000000003</v>
      </c>
      <c r="K82" s="4">
        <f>(H82/100)^(1/(A82-1927+1))-(I82/100)^(1/(A82-1927+1))</f>
        <v>0.1367779136167655</v>
      </c>
      <c r="L82" s="2">
        <f>($H$109/H81)^(1/(2024-A82+1))-($I$109/I81)^(1/(2024-A82+1))</f>
        <v>0.11363257131601379</v>
      </c>
      <c r="M82" s="5">
        <f t="shared" si="15"/>
        <v>43585555.128316164</v>
      </c>
      <c r="N82" s="5">
        <f t="shared" si="15"/>
        <v>22803.646401995979</v>
      </c>
      <c r="O82" s="2">
        <f t="shared" si="13"/>
        <v>0.33360000000000001</v>
      </c>
      <c r="P82" s="4">
        <f t="shared" si="16"/>
        <v>0.12120836497862619</v>
      </c>
      <c r="Q82" s="2">
        <f t="shared" si="17"/>
        <v>8.7144225329938374E-2</v>
      </c>
    </row>
    <row r="83" spans="1:17" x14ac:dyDescent="0.2">
      <c r="A83">
        <v>1998</v>
      </c>
      <c r="B83" s="4">
        <f>'French Raw data Equally Weight'!J74/100</f>
        <v>-1.9900000000000001E-2</v>
      </c>
      <c r="C83" s="4">
        <f>'French Raw data Equally Weight'!F74/100</f>
        <v>-1.52E-2</v>
      </c>
      <c r="D83">
        <f>'French Raw data Equally Weight'!T74</f>
        <v>0.45</v>
      </c>
      <c r="E83">
        <f>'French Raw data Equally Weight'!K74</f>
        <v>-2.9</v>
      </c>
      <c r="F83" s="4">
        <f t="shared" si="11"/>
        <v>4.5000000000000005E-3</v>
      </c>
      <c r="G83" s="4">
        <f t="shared" si="11"/>
        <v>-2.8999999999999998E-2</v>
      </c>
      <c r="H83" s="5">
        <f t="shared" si="14"/>
        <v>58619804.872710697</v>
      </c>
      <c r="I83" s="5">
        <f t="shared" si="14"/>
        <v>10971.183637381888</v>
      </c>
      <c r="J83" s="2">
        <f t="shared" si="12"/>
        <v>3.3500000000000002E-2</v>
      </c>
      <c r="K83" s="4">
        <f>(H83/100)^(1/(A83-1927+1))-(I83/100)^(1/(A83-1927+1))</f>
        <v>0.13515003969782624</v>
      </c>
      <c r="L83" s="2">
        <f>($H$109/H82)^(1/(2024-A83+1))-($I$109/I82)^(1/(2024-A83+1))</f>
        <v>0.10473722442251088</v>
      </c>
      <c r="M83" s="5">
        <f t="shared" si="15"/>
        <v>42718202.58126267</v>
      </c>
      <c r="N83" s="5">
        <f t="shared" si="15"/>
        <v>22457.030976685641</v>
      </c>
      <c r="O83" s="2">
        <f t="shared" si="13"/>
        <v>-4.7000000000000011E-3</v>
      </c>
      <c r="P83" s="4">
        <f t="shared" si="16"/>
        <v>0.11920334477185435</v>
      </c>
      <c r="Q83" s="2">
        <f t="shared" si="17"/>
        <v>7.8735312486698739E-2</v>
      </c>
    </row>
    <row r="84" spans="1:17" x14ac:dyDescent="0.2">
      <c r="A84">
        <v>1999</v>
      </c>
      <c r="B84" s="4">
        <f>'French Raw data Equally Weight'!J75/100</f>
        <v>0.29239999999999999</v>
      </c>
      <c r="C84" s="4">
        <f>'French Raw data Equally Weight'!F75/100</f>
        <v>0.5222</v>
      </c>
      <c r="D84">
        <f>'French Raw data Equally Weight'!T75</f>
        <v>36.18</v>
      </c>
      <c r="E84">
        <f>'French Raw data Equally Weight'!K75</f>
        <v>56.06</v>
      </c>
      <c r="F84" s="4">
        <f t="shared" si="11"/>
        <v>0.36180000000000001</v>
      </c>
      <c r="G84" s="4">
        <f t="shared" si="11"/>
        <v>0.56059999999999999</v>
      </c>
      <c r="H84" s="5">
        <f t="shared" si="14"/>
        <v>79828450.27565743</v>
      </c>
      <c r="I84" s="5">
        <f t="shared" si="14"/>
        <v>17121.629184498175</v>
      </c>
      <c r="J84" s="2">
        <f t="shared" si="12"/>
        <v>-0.19879999999999998</v>
      </c>
      <c r="K84" s="4">
        <f>(H84/100)^(1/(A84-1927+1))-(I84/100)^(1/(A84-1927+1))</f>
        <v>0.13163184026036046</v>
      </c>
      <c r="L84" s="2">
        <f>($H$109/H83)^(1/(2024-A84+1))-($I$109/I83)^(1/(2024-A84+1))</f>
        <v>0.107776102009153</v>
      </c>
      <c r="M84" s="5">
        <f t="shared" si="15"/>
        <v>55209005.016023874</v>
      </c>
      <c r="N84" s="5">
        <f t="shared" si="15"/>
        <v>34184.092552710885</v>
      </c>
      <c r="O84" s="2">
        <f t="shared" si="13"/>
        <v>-0.2298</v>
      </c>
      <c r="P84" s="4">
        <f t="shared" si="16"/>
        <v>0.11535101732974584</v>
      </c>
      <c r="Q84" s="2">
        <f t="shared" si="17"/>
        <v>8.2319341978406291E-2</v>
      </c>
    </row>
    <row r="85" spans="1:17" x14ac:dyDescent="0.2">
      <c r="A85">
        <v>2000</v>
      </c>
      <c r="B85" s="4">
        <f>'French Raw data Equally Weight'!J76/100</f>
        <v>5.2699999999999997E-2</v>
      </c>
      <c r="C85" s="4">
        <f>'French Raw data Equally Weight'!F76/100</f>
        <v>-0.33069999999999999</v>
      </c>
      <c r="D85">
        <f>'French Raw data Equally Weight'!T76</f>
        <v>-0.64</v>
      </c>
      <c r="E85">
        <f>'French Raw data Equally Weight'!K76</f>
        <v>-39.049999999999997</v>
      </c>
      <c r="F85" s="4">
        <f t="shared" si="11"/>
        <v>-6.4000000000000003E-3</v>
      </c>
      <c r="G85" s="4">
        <f t="shared" si="11"/>
        <v>-0.39049999999999996</v>
      </c>
      <c r="H85" s="5">
        <f t="shared" si="14"/>
        <v>79317548.193893224</v>
      </c>
      <c r="I85" s="5">
        <f t="shared" si="14"/>
        <v>10435.632987951638</v>
      </c>
      <c r="J85" s="2">
        <f t="shared" si="12"/>
        <v>0.38409999999999994</v>
      </c>
      <c r="K85" s="4">
        <f>(H85/100)^(1/(A85-1927+1))-(I85/100)^(1/(A85-1927+1))</f>
        <v>0.13667024243414039</v>
      </c>
      <c r="L85" s="2">
        <f>($H$109/H84)^(1/(2024-A85+1))-($I$109/I84)^(1/(2024-A85+1))</f>
        <v>0.11680828380315522</v>
      </c>
      <c r="M85" s="5">
        <f t="shared" si="15"/>
        <v>58118519.580368333</v>
      </c>
      <c r="N85" s="5">
        <f t="shared" si="15"/>
        <v>22879.413145529394</v>
      </c>
      <c r="O85" s="2">
        <f t="shared" si="13"/>
        <v>0.38339999999999996</v>
      </c>
      <c r="P85" s="4">
        <f t="shared" si="16"/>
        <v>0.12027568063837735</v>
      </c>
      <c r="Q85" s="2">
        <f t="shared" si="17"/>
        <v>9.195213280841541E-2</v>
      </c>
    </row>
    <row r="86" spans="1:17" x14ac:dyDescent="0.2">
      <c r="A86">
        <v>2001</v>
      </c>
      <c r="B86" s="4">
        <f>'French Raw data Equally Weight'!J77/100</f>
        <v>0.3624</v>
      </c>
      <c r="C86" s="4">
        <f>'French Raw data Equally Weight'!F77/100</f>
        <v>0.12820000000000001</v>
      </c>
      <c r="D86">
        <f>'French Raw data Equally Weight'!T77</f>
        <v>38.909999999999997</v>
      </c>
      <c r="E86">
        <f>'French Raw data Equally Weight'!K77</f>
        <v>5.88</v>
      </c>
      <c r="F86" s="4">
        <f t="shared" si="11"/>
        <v>0.38909999999999995</v>
      </c>
      <c r="G86" s="4">
        <f t="shared" si="11"/>
        <v>5.8799999999999998E-2</v>
      </c>
      <c r="H86" s="5">
        <f t="shared" si="14"/>
        <v>110180006.19613707</v>
      </c>
      <c r="I86" s="5">
        <f t="shared" si="14"/>
        <v>11049.248207643193</v>
      </c>
      <c r="J86" s="2">
        <f t="shared" si="12"/>
        <v>0.33029999999999993</v>
      </c>
      <c r="K86" s="4">
        <f>(H86/100)^(1/(A86-1927+1))-(I86/100)^(1/(A86-1927+1))</f>
        <v>0.13907736626984835</v>
      </c>
      <c r="L86" s="2">
        <f>($H$109/H85)^(1/(2024-A86+1))-($I$109/I85)^(1/(2024-A86+1))</f>
        <v>0.10083614153632059</v>
      </c>
      <c r="M86" s="5">
        <f t="shared" si="15"/>
        <v>79180671.076293826</v>
      </c>
      <c r="N86" s="5">
        <f t="shared" si="15"/>
        <v>25812.553910786264</v>
      </c>
      <c r="O86" s="2">
        <f t="shared" si="13"/>
        <v>0.23419999999999999</v>
      </c>
      <c r="P86" s="4">
        <f t="shared" si="16"/>
        <v>0.12167191352791784</v>
      </c>
      <c r="Q86" s="2">
        <f t="shared" si="17"/>
        <v>7.5985024120835076E-2</v>
      </c>
    </row>
    <row r="87" spans="1:17" x14ac:dyDescent="0.2">
      <c r="A87">
        <v>2002</v>
      </c>
      <c r="B87" s="4">
        <f>'French Raw data Equally Weight'!J78/100</f>
        <v>2.35E-2</v>
      </c>
      <c r="C87" s="4">
        <f>'French Raw data Equally Weight'!F78/100</f>
        <v>-0.36090000000000005</v>
      </c>
      <c r="D87">
        <f>'French Raw data Equally Weight'!T78</f>
        <v>2.29</v>
      </c>
      <c r="E87">
        <f>'French Raw data Equally Weight'!K78</f>
        <v>-36.85</v>
      </c>
      <c r="F87" s="4">
        <f t="shared" si="11"/>
        <v>2.29E-2</v>
      </c>
      <c r="G87" s="4">
        <f t="shared" si="11"/>
        <v>-0.36849999999999999</v>
      </c>
      <c r="H87" s="5">
        <f t="shared" si="14"/>
        <v>112703128.33802859</v>
      </c>
      <c r="I87" s="5">
        <f t="shared" si="14"/>
        <v>6977.6002431266761</v>
      </c>
      <c r="J87" s="2">
        <f t="shared" si="12"/>
        <v>0.39139999999999997</v>
      </c>
      <c r="K87" s="4">
        <f>(H87/100)^(1/(A87-1927+1))-(I87/100)^(1/(A87-1927+1))</f>
        <v>0.14379397236663793</v>
      </c>
      <c r="L87" s="2">
        <f>($H$109/H86)^(1/(2024-A87+1))-($I$109/I86)^(1/(2024-A87+1))</f>
        <v>9.1776623350403819E-2</v>
      </c>
      <c r="M87" s="5">
        <f t="shared" si="15"/>
        <v>81041416.846586734</v>
      </c>
      <c r="N87" s="5">
        <f t="shared" si="15"/>
        <v>16496.803204383501</v>
      </c>
      <c r="O87" s="2">
        <f t="shared" si="13"/>
        <v>0.38440000000000007</v>
      </c>
      <c r="P87" s="4">
        <f t="shared" si="16"/>
        <v>0.12655223604352606</v>
      </c>
      <c r="Q87" s="2">
        <f t="shared" si="17"/>
        <v>6.987483545803741E-2</v>
      </c>
    </row>
    <row r="88" spans="1:17" x14ac:dyDescent="0.2">
      <c r="A88">
        <v>2003</v>
      </c>
      <c r="B88" s="4">
        <f>'French Raw data Equally Weight'!J79/100</f>
        <v>1.0382</v>
      </c>
      <c r="C88" s="4">
        <f>'French Raw data Equally Weight'!F79/100</f>
        <v>0.70849999999999991</v>
      </c>
      <c r="D88">
        <f>'French Raw data Equally Weight'!T79</f>
        <v>121.87</v>
      </c>
      <c r="E88">
        <f>'French Raw data Equally Weight'!K79</f>
        <v>69.63</v>
      </c>
      <c r="F88" s="4">
        <f t="shared" si="11"/>
        <v>1.2187000000000001</v>
      </c>
      <c r="G88" s="4">
        <f t="shared" si="11"/>
        <v>0.69629999999999992</v>
      </c>
      <c r="H88" s="5">
        <f t="shared" si="14"/>
        <v>250054430.84358406</v>
      </c>
      <c r="I88" s="5">
        <f t="shared" si="14"/>
        <v>11836.103292415781</v>
      </c>
      <c r="J88" s="2">
        <f t="shared" si="12"/>
        <v>0.5224000000000002</v>
      </c>
      <c r="K88" s="4">
        <f>(H88/100)^(1/(A88-1927+1))-(I88/100)^(1/(A88-1927+1))</f>
        <v>0.14689407484276873</v>
      </c>
      <c r="L88" s="2">
        <f>($H$109/H87)^(1/(2024-A88+1))-($I$109/I87)^(1/(2024-A88+1))</f>
        <v>7.2797920820356854E-2</v>
      </c>
      <c r="M88" s="5">
        <f t="shared" si="15"/>
        <v>165178615.81671306</v>
      </c>
      <c r="N88" s="5">
        <f t="shared" si="15"/>
        <v>28184.78827468921</v>
      </c>
      <c r="O88" s="2">
        <f t="shared" si="13"/>
        <v>0.3297000000000001</v>
      </c>
      <c r="P88" s="4">
        <f t="shared" si="16"/>
        <v>0.12833468680189442</v>
      </c>
      <c r="Q88" s="2">
        <f t="shared" si="17"/>
        <v>5.0213440285554967E-2</v>
      </c>
    </row>
    <row r="89" spans="1:17" x14ac:dyDescent="0.2">
      <c r="A89">
        <v>2004</v>
      </c>
      <c r="B89" s="4">
        <f>'French Raw data Equally Weight'!J80/100</f>
        <v>0.30549999999999999</v>
      </c>
      <c r="C89" s="4">
        <f>'French Raw data Equally Weight'!F80/100</f>
        <v>0.14560000000000001</v>
      </c>
      <c r="D89">
        <f>'French Raw data Equally Weight'!T80</f>
        <v>38.49</v>
      </c>
      <c r="E89">
        <f>'French Raw data Equally Weight'!K80</f>
        <v>12.69</v>
      </c>
      <c r="F89" s="4">
        <f t="shared" si="11"/>
        <v>0.38490000000000002</v>
      </c>
      <c r="G89" s="4">
        <f t="shared" si="11"/>
        <v>0.12689999999999999</v>
      </c>
      <c r="H89" s="5">
        <f t="shared" si="14"/>
        <v>346300381.27527958</v>
      </c>
      <c r="I89" s="5">
        <f t="shared" si="14"/>
        <v>13338.104800223344</v>
      </c>
      <c r="J89" s="2">
        <f t="shared" si="12"/>
        <v>0.25800000000000001</v>
      </c>
      <c r="K89" s="4">
        <f>(H89/100)^(1/(A89-1927+1))-(I89/100)^(1/(A89-1927+1))</f>
        <v>0.14819649652741917</v>
      </c>
      <c r="L89" s="2">
        <f>($H$109/H88)^(1/(2024-A89+1))-($I$109/I88)^(1/(2024-A89+1))</f>
        <v>6.0354143818807549E-2</v>
      </c>
      <c r="M89" s="5">
        <f t="shared" si="15"/>
        <v>215640682.94871888</v>
      </c>
      <c r="N89" s="5">
        <f t="shared" si="15"/>
        <v>32288.493447483957</v>
      </c>
      <c r="O89" s="2">
        <f t="shared" si="13"/>
        <v>0.15989999999999999</v>
      </c>
      <c r="P89" s="4">
        <f t="shared" si="16"/>
        <v>0.12871573855581397</v>
      </c>
      <c r="Q89" s="2">
        <f t="shared" si="17"/>
        <v>4.2190533022893772E-2</v>
      </c>
    </row>
    <row r="90" spans="1:17" x14ac:dyDescent="0.2">
      <c r="A90">
        <v>2005</v>
      </c>
      <c r="B90" s="4">
        <f>'French Raw data Equally Weight'!J81/100</f>
        <v>9.0899999999999995E-2</v>
      </c>
      <c r="C90" s="4">
        <f>'French Raw data Equally Weight'!F81/100</f>
        <v>-2.3799999999999998E-2</v>
      </c>
      <c r="D90">
        <f>'French Raw data Equally Weight'!T81</f>
        <v>7.23</v>
      </c>
      <c r="E90">
        <f>'French Raw data Equally Weight'!K81</f>
        <v>-7.11</v>
      </c>
      <c r="F90" s="4">
        <f t="shared" si="11"/>
        <v>7.2300000000000003E-2</v>
      </c>
      <c r="G90" s="4">
        <f t="shared" si="11"/>
        <v>-7.1099999999999997E-2</v>
      </c>
      <c r="H90" s="5">
        <f t="shared" si="14"/>
        <v>371337898.84148228</v>
      </c>
      <c r="I90" s="5">
        <f t="shared" si="14"/>
        <v>12389.765548927466</v>
      </c>
      <c r="J90" s="2">
        <f t="shared" si="12"/>
        <v>0.1434</v>
      </c>
      <c r="K90" s="4">
        <f>(H90/100)^(1/(A90-1927+1))-(I90/100)^(1/(A90-1927+1))</f>
        <v>0.14814373210381881</v>
      </c>
      <c r="L90" s="2">
        <f>($H$109/H89)^(1/(2024-A90+1))-($I$109/I89)^(1/(2024-A90+1))</f>
        <v>5.1780965136117185E-2</v>
      </c>
      <c r="M90" s="5">
        <f t="shared" si="15"/>
        <v>235242421.02875742</v>
      </c>
      <c r="N90" s="5">
        <f t="shared" si="15"/>
        <v>31520.027303433839</v>
      </c>
      <c r="O90" s="2">
        <f t="shared" si="13"/>
        <v>0.1147</v>
      </c>
      <c r="P90" s="4">
        <f t="shared" si="16"/>
        <v>0.1285282475656504</v>
      </c>
      <c r="Q90" s="2">
        <f t="shared" si="17"/>
        <v>3.6977490431629567E-2</v>
      </c>
    </row>
    <row r="91" spans="1:17" x14ac:dyDescent="0.2">
      <c r="A91">
        <v>2006</v>
      </c>
      <c r="B91" s="4">
        <f>'French Raw data Equally Weight'!J82/100</f>
        <v>0.24050000000000002</v>
      </c>
      <c r="C91" s="4">
        <f>'French Raw data Equally Weight'!F82/100</f>
        <v>8.6300000000000002E-2</v>
      </c>
      <c r="D91">
        <f>'French Raw data Equally Weight'!T82</f>
        <v>24.38</v>
      </c>
      <c r="E91">
        <f>'French Raw data Equally Weight'!K82</f>
        <v>6.35</v>
      </c>
      <c r="F91" s="4">
        <f t="shared" si="11"/>
        <v>0.24379999999999999</v>
      </c>
      <c r="G91" s="4">
        <f t="shared" si="11"/>
        <v>6.3500000000000001E-2</v>
      </c>
      <c r="H91" s="5">
        <f t="shared" si="14"/>
        <v>461870078.57903564</v>
      </c>
      <c r="I91" s="5">
        <f t="shared" si="14"/>
        <v>13176.515661284358</v>
      </c>
      <c r="J91" s="2">
        <f t="shared" si="12"/>
        <v>0.18029999999999999</v>
      </c>
      <c r="K91" s="4">
        <f>(H91/100)^(1/(A91-1927+1))-(I91/100)^(1/(A91-1927+1))</f>
        <v>0.14854031699717996</v>
      </c>
      <c r="L91" s="2">
        <f>($H$109/H90)^(1/(2024-A91+1))-($I$109/I90)^(1/(2024-A91+1))</f>
        <v>4.6524969386086079E-2</v>
      </c>
      <c r="M91" s="5">
        <f t="shared" si="15"/>
        <v>291818223.28617358</v>
      </c>
      <c r="N91" s="5">
        <f t="shared" si="15"/>
        <v>34240.205659720181</v>
      </c>
      <c r="O91" s="2">
        <f t="shared" si="13"/>
        <v>0.1542</v>
      </c>
      <c r="P91" s="4">
        <f t="shared" si="16"/>
        <v>0.12884313511840184</v>
      </c>
      <c r="Q91" s="2">
        <f t="shared" si="17"/>
        <v>3.2682223430534174E-2</v>
      </c>
    </row>
    <row r="92" spans="1:17" x14ac:dyDescent="0.2">
      <c r="A92">
        <v>2007</v>
      </c>
      <c r="B92" s="4">
        <f>'French Raw data Equally Weight'!J83/100</f>
        <v>-0.15130000000000002</v>
      </c>
      <c r="C92" s="4">
        <f>'French Raw data Equally Weight'!F83/100</f>
        <v>1.11E-2</v>
      </c>
      <c r="D92">
        <f>'French Raw data Equally Weight'!T83</f>
        <v>-14.9</v>
      </c>
      <c r="E92">
        <f>'French Raw data Equally Weight'!K83</f>
        <v>-0.71</v>
      </c>
      <c r="F92" s="4">
        <f t="shared" si="11"/>
        <v>-0.14899999999999999</v>
      </c>
      <c r="G92" s="4">
        <f t="shared" si="11"/>
        <v>-7.0999999999999995E-3</v>
      </c>
      <c r="H92" s="5">
        <f t="shared" si="14"/>
        <v>393051436.87075931</v>
      </c>
      <c r="I92" s="5">
        <f t="shared" si="14"/>
        <v>13082.96240008924</v>
      </c>
      <c r="J92" s="2">
        <f t="shared" si="12"/>
        <v>-0.1419</v>
      </c>
      <c r="K92" s="4">
        <f>(H92/100)^(1/(A92-1927+1))-(I92/100)^(1/(A92-1927+1))</f>
        <v>0.14416358699951659</v>
      </c>
      <c r="L92" s="2">
        <f>($H$109/H91)^(1/(2024-A92+1))-($I$109/I91)^(1/(2024-A92+1))</f>
        <v>3.9527105471122814E-2</v>
      </c>
      <c r="M92" s="5">
        <f t="shared" si="15"/>
        <v>247666126.10297552</v>
      </c>
      <c r="N92" s="5">
        <f t="shared" si="15"/>
        <v>34620.271942543077</v>
      </c>
      <c r="O92" s="2">
        <f t="shared" si="13"/>
        <v>-0.16240000000000002</v>
      </c>
      <c r="P92" s="4">
        <f t="shared" si="16"/>
        <v>0.12446957909442302</v>
      </c>
      <c r="Q92" s="2">
        <f t="shared" si="17"/>
        <v>2.6404905615351915E-2</v>
      </c>
    </row>
    <row r="93" spans="1:17" x14ac:dyDescent="0.2">
      <c r="A93">
        <v>2008</v>
      </c>
      <c r="B93" s="4">
        <f>'French Raw data Equally Weight'!J84/100</f>
        <v>-0.48499999999999999</v>
      </c>
      <c r="C93" s="4">
        <f>'French Raw data Equally Weight'!F84/100</f>
        <v>-0.48119999999999996</v>
      </c>
      <c r="D93">
        <f>'French Raw data Equally Weight'!T84</f>
        <v>-53.04</v>
      </c>
      <c r="E93">
        <f>'French Raw data Equally Weight'!K84</f>
        <v>-49.35</v>
      </c>
      <c r="F93" s="4">
        <f t="shared" si="11"/>
        <v>-0.53039999999999998</v>
      </c>
      <c r="G93" s="4">
        <f t="shared" si="11"/>
        <v>-0.49349999999999999</v>
      </c>
      <c r="H93" s="5">
        <f t="shared" si="14"/>
        <v>184576954.75450858</v>
      </c>
      <c r="I93" s="5">
        <f t="shared" si="14"/>
        <v>6626.520455645199</v>
      </c>
      <c r="J93" s="2">
        <f t="shared" si="12"/>
        <v>-3.6899999999999988E-2</v>
      </c>
      <c r="K93" s="4">
        <f>(H93/100)^(1/(A93-1927+1))-(I93/100)^(1/(A93-1927+1))</f>
        <v>0.13991320590525702</v>
      </c>
      <c r="L93" s="2">
        <f>($H$109/H92)^(1/(2024-A93+1))-($I$109/I92)^(1/(2024-A93+1))</f>
        <v>5.2186722160729948E-2</v>
      </c>
      <c r="M93" s="5">
        <f t="shared" si="15"/>
        <v>127548054.9430324</v>
      </c>
      <c r="N93" s="5">
        <f t="shared" si="15"/>
        <v>17960.99708379135</v>
      </c>
      <c r="O93" s="2">
        <f t="shared" si="13"/>
        <v>-3.8000000000000256E-3</v>
      </c>
      <c r="P93" s="4">
        <f t="shared" si="16"/>
        <v>0.12167499488512612</v>
      </c>
      <c r="Q93" s="2">
        <f t="shared" si="17"/>
        <v>3.943132986386666E-2</v>
      </c>
    </row>
    <row r="94" spans="1:17" x14ac:dyDescent="0.2">
      <c r="A94">
        <v>2009</v>
      </c>
      <c r="B94" s="4">
        <f>'French Raw data Equally Weight'!J85/100</f>
        <v>0.72640000000000005</v>
      </c>
      <c r="C94" s="4">
        <f>'French Raw data Equally Weight'!F85/100</f>
        <v>0.66769999999999996</v>
      </c>
      <c r="D94">
        <f>'French Raw data Equally Weight'!T85</f>
        <v>94.29</v>
      </c>
      <c r="E94">
        <f>'French Raw data Equally Weight'!K85</f>
        <v>64.33</v>
      </c>
      <c r="F94" s="4">
        <f t="shared" si="11"/>
        <v>0.94290000000000007</v>
      </c>
      <c r="G94" s="4">
        <f t="shared" si="11"/>
        <v>0.64329999999999998</v>
      </c>
      <c r="H94" s="5">
        <f t="shared" ref="H94:I109" si="18">H93*(1+F94)</f>
        <v>358614565.39253473</v>
      </c>
      <c r="I94" s="5">
        <f t="shared" si="18"/>
        <v>10889.361064761755</v>
      </c>
      <c r="J94" s="2">
        <f t="shared" si="12"/>
        <v>0.29960000000000009</v>
      </c>
      <c r="K94" s="4">
        <f>(H94/100)^(1/(A94-1927+1))-(I94/100)^(1/(A94-1927+1))</f>
        <v>0.14128264803503043</v>
      </c>
      <c r="L94" s="2">
        <f>($H$109/H93)^(1/(2024-A94+1))-($I$109/I93)^(1/(2024-A94+1))</f>
        <v>6.3763260439556824E-2</v>
      </c>
      <c r="M94" s="5">
        <f t="shared" si="15"/>
        <v>220198962.05365112</v>
      </c>
      <c r="N94" s="5">
        <f t="shared" si="15"/>
        <v>29953.554836638832</v>
      </c>
      <c r="O94" s="2">
        <f t="shared" si="13"/>
        <v>5.8700000000000085E-2</v>
      </c>
      <c r="P94" s="4">
        <f t="shared" si="16"/>
        <v>0.1212765745101998</v>
      </c>
      <c r="Q94" s="2">
        <f t="shared" si="17"/>
        <v>4.4418667814548174E-2</v>
      </c>
    </row>
    <row r="95" spans="1:17" x14ac:dyDescent="0.2">
      <c r="A95">
        <v>2010</v>
      </c>
      <c r="B95" s="4">
        <f>'French Raw data Equally Weight'!J86/100</f>
        <v>0.2848</v>
      </c>
      <c r="C95" s="4">
        <f>'French Raw data Equally Weight'!F86/100</f>
        <v>0.27060000000000001</v>
      </c>
      <c r="D95">
        <f>'French Raw data Equally Weight'!T86</f>
        <v>27.69</v>
      </c>
      <c r="E95">
        <f>'French Raw data Equally Weight'!K86</f>
        <v>28.88</v>
      </c>
      <c r="F95" s="4">
        <f t="shared" si="11"/>
        <v>0.27690000000000003</v>
      </c>
      <c r="G95" s="4">
        <f t="shared" si="11"/>
        <v>0.2888</v>
      </c>
      <c r="H95" s="5">
        <f t="shared" si="18"/>
        <v>457914938.54972756</v>
      </c>
      <c r="I95" s="5">
        <f t="shared" si="18"/>
        <v>14034.20854026495</v>
      </c>
      <c r="J95" s="2">
        <f t="shared" si="12"/>
        <v>-1.1899999999999966E-2</v>
      </c>
      <c r="K95" s="4">
        <f>(H95/100)^(1/(A95-1927+1))-(I95/100)^(1/(A95-1927+1))</f>
        <v>0.13968975417552221</v>
      </c>
      <c r="L95" s="2">
        <f>($H$109/H94)^(1/(2024-A95+1))-($I$109/I94)^(1/(2024-A95+1))</f>
        <v>5.3567959706450452E-2</v>
      </c>
      <c r="M95" s="5">
        <f t="shared" si="15"/>
        <v>282911626.44653094</v>
      </c>
      <c r="N95" s="5">
        <f t="shared" si="15"/>
        <v>38058.986775433295</v>
      </c>
      <c r="O95" s="2">
        <f t="shared" si="13"/>
        <v>1.419999999999999E-2</v>
      </c>
      <c r="P95" s="4">
        <f t="shared" si="16"/>
        <v>0.12015658792217088</v>
      </c>
      <c r="Q95" s="2">
        <f t="shared" si="17"/>
        <v>4.3580162957310487E-2</v>
      </c>
    </row>
    <row r="96" spans="1:17" x14ac:dyDescent="0.2">
      <c r="A96">
        <v>2011</v>
      </c>
      <c r="B96" s="4">
        <f>'French Raw data Equally Weight'!J87/100</f>
        <v>-0.10289999999999999</v>
      </c>
      <c r="C96" s="4">
        <f>'French Raw data Equally Weight'!F87/100</f>
        <v>-0.1216</v>
      </c>
      <c r="D96">
        <f>'French Raw data Equally Weight'!T87</f>
        <v>-13.81</v>
      </c>
      <c r="E96">
        <f>'French Raw data Equally Weight'!K87</f>
        <v>-13.99</v>
      </c>
      <c r="F96" s="4">
        <f t="shared" si="11"/>
        <v>-0.1381</v>
      </c>
      <c r="G96" s="4">
        <f t="shared" si="11"/>
        <v>-0.1399</v>
      </c>
      <c r="H96" s="5">
        <f t="shared" si="18"/>
        <v>394676885.53601021</v>
      </c>
      <c r="I96" s="5">
        <f t="shared" si="18"/>
        <v>12070.822765481884</v>
      </c>
      <c r="J96" s="2">
        <f t="shared" si="12"/>
        <v>1.799999999999996E-3</v>
      </c>
      <c r="K96" s="4">
        <f>(H96/100)^(1/(A96-1927+1))-(I96/100)^(1/(A96-1927+1))</f>
        <v>0.13763358420250249</v>
      </c>
      <c r="L96" s="2">
        <f>($H$109/H95)^(1/(2024-A96+1))-($I$109/I95)^(1/(2024-A96+1))</f>
        <v>5.7565471223479436E-2</v>
      </c>
      <c r="M96" s="5">
        <f t="shared" si="15"/>
        <v>253800020.08518291</v>
      </c>
      <c r="N96" s="5">
        <f t="shared" si="15"/>
        <v>33431.013983540608</v>
      </c>
      <c r="O96" s="2">
        <f t="shared" si="13"/>
        <v>1.8700000000000008E-2</v>
      </c>
      <c r="P96" s="4">
        <f t="shared" si="16"/>
        <v>0.11868289260152065</v>
      </c>
      <c r="Q96" s="2">
        <f t="shared" si="17"/>
        <v>4.5357163637276932E-2</v>
      </c>
    </row>
    <row r="97" spans="1:17" x14ac:dyDescent="0.2">
      <c r="A97">
        <v>2012</v>
      </c>
      <c r="B97" s="4">
        <f>'French Raw data Equally Weight'!J88/100</f>
        <v>0.28420000000000001</v>
      </c>
      <c r="C97" s="4">
        <f>'French Raw data Equally Weight'!F88/100</f>
        <v>0.13369999999999999</v>
      </c>
      <c r="D97">
        <f>'French Raw data Equally Weight'!T88</f>
        <v>34.07</v>
      </c>
      <c r="E97">
        <f>'French Raw data Equally Weight'!K88</f>
        <v>14</v>
      </c>
      <c r="F97" s="4">
        <f t="shared" si="11"/>
        <v>0.3407</v>
      </c>
      <c r="G97" s="4">
        <f t="shared" si="11"/>
        <v>0.14000000000000001</v>
      </c>
      <c r="H97" s="5">
        <f t="shared" si="18"/>
        <v>529143300.43812889</v>
      </c>
      <c r="I97" s="5">
        <f t="shared" si="18"/>
        <v>13760.73795264935</v>
      </c>
      <c r="J97" s="2">
        <f t="shared" si="12"/>
        <v>0.20069999999999999</v>
      </c>
      <c r="K97" s="4">
        <f>(H97/100)^(1/(A97-1927+1))-(I97/100)^(1/(A97-1927+1))</f>
        <v>0.13830798706129199</v>
      </c>
      <c r="L97" s="2">
        <f>($H$109/H96)^(1/(2024-A97+1))-($I$109/I96)^(1/(2024-A97+1))</f>
        <v>6.3021201723092224E-2</v>
      </c>
      <c r="M97" s="5">
        <f t="shared" si="15"/>
        <v>325929985.79339188</v>
      </c>
      <c r="N97" s="5">
        <f t="shared" si="15"/>
        <v>37900.740553139985</v>
      </c>
      <c r="O97" s="2">
        <f t="shared" si="13"/>
        <v>0.15050000000000002</v>
      </c>
      <c r="P97" s="4">
        <f t="shared" si="16"/>
        <v>0.11903211102772504</v>
      </c>
      <c r="Q97" s="2">
        <f t="shared" si="17"/>
        <v>4.7847363552311117E-2</v>
      </c>
    </row>
    <row r="98" spans="1:17" x14ac:dyDescent="0.2">
      <c r="A98">
        <v>2013</v>
      </c>
      <c r="B98" s="4">
        <f>'French Raw data Equally Weight'!J89/100</f>
        <v>0.46579999999999999</v>
      </c>
      <c r="C98" s="4">
        <f>'French Raw data Equally Weight'!F89/100</f>
        <v>0.42549999999999999</v>
      </c>
      <c r="D98">
        <f>'French Raw data Equally Weight'!T89</f>
        <v>52.24</v>
      </c>
      <c r="E98">
        <f>'French Raw data Equally Weight'!K89</f>
        <v>44.09</v>
      </c>
      <c r="F98" s="4">
        <f t="shared" si="11"/>
        <v>0.52239999999999998</v>
      </c>
      <c r="G98" s="4">
        <f t="shared" si="11"/>
        <v>0.44090000000000001</v>
      </c>
      <c r="H98" s="5">
        <f t="shared" si="18"/>
        <v>805567760.5870074</v>
      </c>
      <c r="I98" s="5">
        <f t="shared" si="18"/>
        <v>19827.847315972449</v>
      </c>
      <c r="J98" s="2">
        <f t="shared" si="12"/>
        <v>8.1499999999999961E-2</v>
      </c>
      <c r="K98" s="4">
        <f>(H98/100)^(1/(A98-1927+1))-(I98/100)^(1/(A98-1927+1))</f>
        <v>0.13786339922267365</v>
      </c>
      <c r="L98" s="2">
        <f>($H$109/H97)^(1/(2024-A98+1))-($I$109/I97)^(1/(2024-A98+1))</f>
        <v>5.2621424069035694E-2</v>
      </c>
      <c r="M98" s="5">
        <f t="shared" si="15"/>
        <v>477748173.17595381</v>
      </c>
      <c r="N98" s="5">
        <f t="shared" si="15"/>
        <v>54027.505658501046</v>
      </c>
      <c r="O98" s="2">
        <f t="shared" si="13"/>
        <v>4.0300000000000002E-2</v>
      </c>
      <c r="P98" s="4">
        <f t="shared" si="16"/>
        <v>0.11836031019753013</v>
      </c>
      <c r="Q98" s="2">
        <f t="shared" si="17"/>
        <v>3.9959098126729709E-2</v>
      </c>
    </row>
    <row r="99" spans="1:17" x14ac:dyDescent="0.2">
      <c r="A99">
        <v>2014</v>
      </c>
      <c r="B99" s="4">
        <f>'French Raw data Equally Weight'!J90/100</f>
        <v>2.6699999999999998E-2</v>
      </c>
      <c r="C99" s="4">
        <f>'French Raw data Equally Weight'!F90/100</f>
        <v>4.0800000000000003E-2</v>
      </c>
      <c r="D99">
        <f>'French Raw data Equally Weight'!T90</f>
        <v>2.7</v>
      </c>
      <c r="E99">
        <f>'French Raw data Equally Weight'!K90</f>
        <v>1.19</v>
      </c>
      <c r="F99" s="4">
        <f t="shared" si="11"/>
        <v>2.7000000000000003E-2</v>
      </c>
      <c r="G99" s="4">
        <f t="shared" si="11"/>
        <v>1.1899999999999999E-2</v>
      </c>
      <c r="H99" s="5">
        <f t="shared" si="18"/>
        <v>827318090.1228565</v>
      </c>
      <c r="I99" s="5">
        <f t="shared" si="18"/>
        <v>20063.798699032523</v>
      </c>
      <c r="J99" s="2">
        <f t="shared" si="12"/>
        <v>1.5100000000000004E-2</v>
      </c>
      <c r="K99" s="4">
        <f>(H99/100)^(1/(A99-1927+1))-(I99/100)^(1/(A99-1927+1))</f>
        <v>0.13632636086641958</v>
      </c>
      <c r="L99" s="2">
        <f>($H$109/H98)^(1/(2024-A99+1))-($I$109/I98)^(1/(2024-A99+1))</f>
        <v>5.0503434084174126E-2</v>
      </c>
      <c r="M99" s="5">
        <f t="shared" si="15"/>
        <v>490504049.39975172</v>
      </c>
      <c r="N99" s="5">
        <f t="shared" si="15"/>
        <v>56231.827889367887</v>
      </c>
      <c r="O99" s="2">
        <f t="shared" si="13"/>
        <v>-1.4100000000000005E-2</v>
      </c>
      <c r="P99" s="4">
        <f t="shared" si="16"/>
        <v>0.11671705205615912</v>
      </c>
      <c r="Q99" s="2">
        <f t="shared" si="17"/>
        <v>3.9812464502761324E-2</v>
      </c>
    </row>
    <row r="100" spans="1:17" x14ac:dyDescent="0.2">
      <c r="A100">
        <v>2015</v>
      </c>
      <c r="B100" s="4">
        <f>'French Raw data Equally Weight'!J91/100</f>
        <v>-9.5299999999999996E-2</v>
      </c>
      <c r="C100" s="4">
        <f>'French Raw data Equally Weight'!F91/100</f>
        <v>-3.8900000000000004E-2</v>
      </c>
      <c r="D100">
        <f>'French Raw data Equally Weight'!T91</f>
        <v>-12.87</v>
      </c>
      <c r="E100">
        <f>'French Raw data Equally Weight'!K91</f>
        <v>-0.79</v>
      </c>
      <c r="F100" s="4">
        <f t="shared" si="11"/>
        <v>-0.12869999999999998</v>
      </c>
      <c r="G100" s="4">
        <f t="shared" si="11"/>
        <v>-7.9000000000000008E-3</v>
      </c>
      <c r="H100" s="5">
        <f t="shared" si="18"/>
        <v>720842251.92404485</v>
      </c>
      <c r="I100" s="5">
        <f t="shared" si="18"/>
        <v>19905.294689310165</v>
      </c>
      <c r="J100" s="2">
        <f t="shared" si="12"/>
        <v>-0.12079999999999998</v>
      </c>
      <c r="K100" s="4">
        <f>(H100/100)^(1/(A100-1927+1))-(I100/100)^(1/(A100-1927+1))</f>
        <v>0.13285487477247737</v>
      </c>
      <c r="L100" s="2">
        <f>($H$109/H99)^(1/(2024-A100+1))-($I$109/I99)^(1/(2024-A100+1))</f>
        <v>5.4306837317977141E-2</v>
      </c>
      <c r="M100" s="5">
        <f t="shared" si="15"/>
        <v>443759013.4919554</v>
      </c>
      <c r="N100" s="5">
        <f t="shared" si="15"/>
        <v>54044.409784471471</v>
      </c>
      <c r="O100" s="2">
        <f t="shared" si="13"/>
        <v>-5.6399999999999992E-2</v>
      </c>
      <c r="P100" s="4">
        <f t="shared" si="16"/>
        <v>0.11438580062589931</v>
      </c>
      <c r="Q100" s="2">
        <f t="shared" si="17"/>
        <v>4.5497205531548124E-2</v>
      </c>
    </row>
    <row r="101" spans="1:17" x14ac:dyDescent="0.2">
      <c r="A101">
        <v>2016</v>
      </c>
      <c r="B101" s="4">
        <f>'French Raw data Equally Weight'!J92/100</f>
        <v>0.34240000000000004</v>
      </c>
      <c r="C101" s="4">
        <f>'French Raw data Equally Weight'!F92/100</f>
        <v>3.4300000000000004E-2</v>
      </c>
      <c r="D101">
        <f>'French Raw data Equally Weight'!T92</f>
        <v>37.840000000000003</v>
      </c>
      <c r="E101">
        <f>'French Raw data Equally Weight'!K92</f>
        <v>-1.18</v>
      </c>
      <c r="F101" s="4">
        <f t="shared" si="11"/>
        <v>0.37840000000000001</v>
      </c>
      <c r="G101" s="4">
        <f t="shared" si="11"/>
        <v>-1.18E-2</v>
      </c>
      <c r="H101" s="5">
        <f t="shared" si="18"/>
        <v>993608960.05210352</v>
      </c>
      <c r="I101" s="5">
        <f t="shared" si="18"/>
        <v>19670.412211976305</v>
      </c>
      <c r="J101" s="2">
        <f t="shared" si="12"/>
        <v>0.39019999999999999</v>
      </c>
      <c r="K101" s="4">
        <f>(H101/100)^(1/(A101-1927+1))-(I101/100)^(1/(A101-1927+1))</f>
        <v>0.13560137826873553</v>
      </c>
      <c r="L101" s="2">
        <f>($H$109/H100)^(1/(2024-A101+1))-($I$109/I100)^(1/(2024-A101+1))</f>
        <v>7.7630276962061151E-2</v>
      </c>
      <c r="M101" s="5">
        <f t="shared" si="15"/>
        <v>595702099.7116009</v>
      </c>
      <c r="N101" s="5">
        <f t="shared" si="15"/>
        <v>55898.133040078843</v>
      </c>
      <c r="O101" s="2">
        <f t="shared" si="13"/>
        <v>0.30810000000000004</v>
      </c>
      <c r="P101" s="4">
        <f t="shared" si="16"/>
        <v>0.11644408591303534</v>
      </c>
      <c r="Q101" s="2">
        <f t="shared" si="17"/>
        <v>5.8903524744953195E-2</v>
      </c>
    </row>
    <row r="102" spans="1:17" x14ac:dyDescent="0.2">
      <c r="A102">
        <v>2017</v>
      </c>
      <c r="B102" s="4">
        <f>'French Raw data Equally Weight'!J93/100</f>
        <v>0.1361</v>
      </c>
      <c r="C102" s="4">
        <f>'French Raw data Equally Weight'!F93/100</f>
        <v>0.25359999999999999</v>
      </c>
      <c r="D102">
        <f>'French Raw data Equally Weight'!T93</f>
        <v>6.7</v>
      </c>
      <c r="E102">
        <f>'French Raw data Equally Weight'!K93</f>
        <v>26.71</v>
      </c>
      <c r="F102" s="4">
        <f t="shared" si="11"/>
        <v>6.7000000000000004E-2</v>
      </c>
      <c r="G102" s="4">
        <f t="shared" si="11"/>
        <v>0.2671</v>
      </c>
      <c r="H102" s="5">
        <f t="shared" si="18"/>
        <v>1060180760.3755944</v>
      </c>
      <c r="I102" s="5">
        <f t="shared" si="18"/>
        <v>24924.37931379518</v>
      </c>
      <c r="J102" s="2">
        <f t="shared" si="12"/>
        <v>-0.2001</v>
      </c>
      <c r="K102" s="4">
        <f>(H102/100)^(1/(A102-1927+1))-(I102/100)^(1/(A102-1927+1))</f>
        <v>0.1320249456089162</v>
      </c>
      <c r="L102" s="2">
        <f>($H$109/H101)^(1/(2024-A102+1))-($I$109/I101)^(1/(2024-A102+1))</f>
        <v>4.0539717272534581E-2</v>
      </c>
      <c r="M102" s="5">
        <f t="shared" si="15"/>
        <v>676777155.48234975</v>
      </c>
      <c r="N102" s="5">
        <f t="shared" si="15"/>
        <v>70073.899579042845</v>
      </c>
      <c r="O102" s="2">
        <f t="shared" si="13"/>
        <v>-0.11749999999999999</v>
      </c>
      <c r="P102" s="4">
        <f t="shared" si="16"/>
        <v>0.11400906197241212</v>
      </c>
      <c r="Q102" s="2">
        <f t="shared" si="17"/>
        <v>2.9857486137996325E-2</v>
      </c>
    </row>
    <row r="103" spans="1:17" x14ac:dyDescent="0.2">
      <c r="A103">
        <v>2018</v>
      </c>
      <c r="B103" s="4">
        <f>'French Raw data Equally Weight'!J94/100</f>
        <v>-0.20199999999999999</v>
      </c>
      <c r="C103" s="4">
        <f>'French Raw data Equally Weight'!F94/100</f>
        <v>-0.10929999999999999</v>
      </c>
      <c r="D103">
        <f>'French Raw data Equally Weight'!T94</f>
        <v>-23.98</v>
      </c>
      <c r="E103">
        <f>'French Raw data Equally Weight'!K94</f>
        <v>-11.25</v>
      </c>
      <c r="F103" s="4">
        <f t="shared" si="11"/>
        <v>-0.23980000000000001</v>
      </c>
      <c r="G103" s="4">
        <f t="shared" si="11"/>
        <v>-0.1125</v>
      </c>
      <c r="H103" s="5">
        <f t="shared" si="18"/>
        <v>805949414.03752685</v>
      </c>
      <c r="I103" s="5">
        <f t="shared" si="18"/>
        <v>22120.38664099322</v>
      </c>
      <c r="J103" s="2">
        <f t="shared" si="12"/>
        <v>-0.12730000000000002</v>
      </c>
      <c r="K103" s="4">
        <f>(H103/100)^(1/(A103-1927+1))-(I103/100)^(1/(A103-1927+1))</f>
        <v>0.12824797778957797</v>
      </c>
      <c r="L103" s="2">
        <f>($H$109/H102)^(1/(2024-A103+1))-($I$109/I102)^(1/(2024-A103+1))</f>
        <v>7.3232461321254716E-2</v>
      </c>
      <c r="M103" s="5">
        <f t="shared" si="15"/>
        <v>540068170.07491517</v>
      </c>
      <c r="N103" s="5">
        <f t="shared" si="15"/>
        <v>62414.822355053468</v>
      </c>
      <c r="O103" s="2">
        <f t="shared" si="13"/>
        <v>-9.2699999999999991E-2</v>
      </c>
      <c r="P103" s="4">
        <f t="shared" si="16"/>
        <v>0.11106261362346315</v>
      </c>
      <c r="Q103" s="2">
        <f t="shared" si="17"/>
        <v>4.9054117649720785E-2</v>
      </c>
    </row>
    <row r="104" spans="1:17" x14ac:dyDescent="0.2">
      <c r="A104">
        <v>2019</v>
      </c>
      <c r="B104" s="4">
        <f>'French Raw data Equally Weight'!J95/100</f>
        <v>0.1384</v>
      </c>
      <c r="C104" s="4">
        <f>'French Raw data Equally Weight'!F95/100</f>
        <v>0.3513</v>
      </c>
      <c r="D104">
        <f>'French Raw data Equally Weight'!T95</f>
        <v>7.68</v>
      </c>
      <c r="E104">
        <f>'French Raw data Equally Weight'!K95</f>
        <v>43.65</v>
      </c>
      <c r="F104" s="4">
        <f t="shared" si="11"/>
        <v>7.6799999999999993E-2</v>
      </c>
      <c r="G104" s="4">
        <f t="shared" si="11"/>
        <v>0.4365</v>
      </c>
      <c r="H104" s="5">
        <f t="shared" si="18"/>
        <v>867846329.03560889</v>
      </c>
      <c r="I104" s="5">
        <f t="shared" si="18"/>
        <v>31775.935409786762</v>
      </c>
      <c r="J104" s="2">
        <f t="shared" si="12"/>
        <v>-0.35970000000000002</v>
      </c>
      <c r="K104" s="4">
        <f>(H104/100)^(1/(A104-1927+1))-(I104/100)^(1/(A104-1927+1))</f>
        <v>0.1235184678319321</v>
      </c>
      <c r="L104" s="2">
        <f>($H$109/H103)^(1/(2024-A104+1))-($I$109/I103)^(1/(2024-A104+1))</f>
        <v>0.11984230552201369</v>
      </c>
      <c r="M104" s="5">
        <f t="shared" si="15"/>
        <v>614813604.81328344</v>
      </c>
      <c r="N104" s="5">
        <f t="shared" si="15"/>
        <v>84341.149448383745</v>
      </c>
      <c r="O104" s="2">
        <f t="shared" si="13"/>
        <v>-0.21290000000000001</v>
      </c>
      <c r="P104" s="4">
        <f t="shared" si="16"/>
        <v>0.10789956072381979</v>
      </c>
      <c r="Q104" s="2">
        <f t="shared" si="17"/>
        <v>8.0561290212975978E-2</v>
      </c>
    </row>
    <row r="105" spans="1:17" x14ac:dyDescent="0.2">
      <c r="A105">
        <v>2020</v>
      </c>
      <c r="B105" s="4">
        <f>'French Raw data Equally Weight'!J96/100</f>
        <v>0.36450000000000005</v>
      </c>
      <c r="C105" s="4">
        <f>'French Raw data Equally Weight'!F96/100</f>
        <v>0.48270000000000002</v>
      </c>
      <c r="D105">
        <f>'French Raw data Equally Weight'!T96</f>
        <v>53.02</v>
      </c>
      <c r="E105">
        <f>'French Raw data Equally Weight'!K96</f>
        <v>52.24</v>
      </c>
      <c r="F105" s="4">
        <f t="shared" si="11"/>
        <v>0.5302</v>
      </c>
      <c r="G105" s="4">
        <f t="shared" si="11"/>
        <v>0.52239999999999998</v>
      </c>
      <c r="H105" s="5">
        <f t="shared" si="18"/>
        <v>1327978452.6902888</v>
      </c>
      <c r="I105" s="5">
        <f t="shared" si="18"/>
        <v>48375.684067859365</v>
      </c>
      <c r="J105" s="2">
        <f t="shared" si="12"/>
        <v>7.8000000000000291E-3</v>
      </c>
      <c r="K105" s="4">
        <f>(H105/100)^(1/(A105-1927+1))-(I105/100)^(1/(A105-1927+1))</f>
        <v>0.12266296219245709</v>
      </c>
      <c r="L105" s="2">
        <f>($H$109/H104)^(1/(2024-A105+1))-($I$109/I104)^(1/(2024-A105+1))</f>
        <v>0.20827487523117028</v>
      </c>
      <c r="M105" s="5">
        <f t="shared" si="15"/>
        <v>838913163.76772523</v>
      </c>
      <c r="N105" s="5">
        <f t="shared" si="15"/>
        <v>125052.62228711857</v>
      </c>
      <c r="O105" s="2">
        <f t="shared" si="13"/>
        <v>-0.11819999999999997</v>
      </c>
      <c r="P105" s="4">
        <f t="shared" si="16"/>
        <v>0.10601438823897014</v>
      </c>
      <c r="Q105" s="2">
        <f t="shared" si="17"/>
        <v>0.13337032436322316</v>
      </c>
    </row>
    <row r="106" spans="1:17" x14ac:dyDescent="0.2">
      <c r="A106">
        <v>2021</v>
      </c>
      <c r="B106" s="4">
        <f>'French Raw data Equally Weight'!J97/100</f>
        <v>0.63850000000000007</v>
      </c>
      <c r="C106" s="4">
        <f>'French Raw data Equally Weight'!F97/100</f>
        <v>1.23E-2</v>
      </c>
      <c r="D106">
        <f>'French Raw data Equally Weight'!T97</f>
        <v>91.47</v>
      </c>
      <c r="E106">
        <f>'French Raw data Equally Weight'!K97</f>
        <v>0.51</v>
      </c>
      <c r="F106" s="4">
        <f t="shared" si="11"/>
        <v>0.91469999999999996</v>
      </c>
      <c r="G106" s="4">
        <f t="shared" si="11"/>
        <v>5.1000000000000004E-3</v>
      </c>
      <c r="H106" s="5">
        <f t="shared" si="18"/>
        <v>2542680343.3660955</v>
      </c>
      <c r="I106" s="5">
        <f t="shared" si="18"/>
        <v>48622.400056605453</v>
      </c>
      <c r="J106" s="2">
        <f t="shared" si="12"/>
        <v>0.90959999999999996</v>
      </c>
      <c r="K106" s="4">
        <f>(H106/100)^(1/(A106-1927+1))-(I106/100)^(1/(A106-1927+1))</f>
        <v>0.12931385269171147</v>
      </c>
      <c r="L106" s="2">
        <f>($H$109/H105)^(1/(2024-A106+1))-($I$109/I105)^(1/(2024-A106+1))</f>
        <v>0.24124543128776954</v>
      </c>
      <c r="M106" s="5">
        <f t="shared" si="15"/>
        <v>1374559218.8334179</v>
      </c>
      <c r="N106" s="5">
        <f t="shared" si="15"/>
        <v>126590.76954125013</v>
      </c>
      <c r="O106" s="2">
        <f t="shared" si="13"/>
        <v>0.62620000000000009</v>
      </c>
      <c r="P106" s="4">
        <f t="shared" si="16"/>
        <v>0.11078690015146853</v>
      </c>
      <c r="Q106" s="2">
        <f t="shared" si="17"/>
        <v>0.17891092549382659</v>
      </c>
    </row>
    <row r="107" spans="1:17" x14ac:dyDescent="0.2">
      <c r="A107">
        <v>2022</v>
      </c>
      <c r="B107" s="4">
        <f>'French Raw data Equally Weight'!J98/100</f>
        <v>-0.1411</v>
      </c>
      <c r="C107" s="4">
        <f>'French Raw data Equally Weight'!F98/100</f>
        <v>-0.33179999999999998</v>
      </c>
      <c r="D107">
        <f>'French Raw data Equally Weight'!T98</f>
        <v>-13.6</v>
      </c>
      <c r="E107">
        <f>'French Raw data Equally Weight'!K98</f>
        <v>-35.31</v>
      </c>
      <c r="F107" s="4">
        <f t="shared" si="11"/>
        <v>-0.13600000000000001</v>
      </c>
      <c r="G107" s="4">
        <f t="shared" si="11"/>
        <v>-0.35310000000000002</v>
      </c>
      <c r="H107" s="5">
        <f t="shared" si="18"/>
        <v>2196875816.6683064</v>
      </c>
      <c r="I107" s="5">
        <f t="shared" si="18"/>
        <v>31453.830596618071</v>
      </c>
      <c r="J107" s="2">
        <f t="shared" si="12"/>
        <v>0.21710000000000002</v>
      </c>
      <c r="K107" s="4">
        <f>(H107/100)^(1/(A107-1927+1))-(I107/100)^(1/(A107-1927+1))</f>
        <v>0.13081331879256242</v>
      </c>
      <c r="L107" s="2">
        <f>($H$109/H106)^(1/(2024-A107+1))-($I$109/I106)^(1/(2024-A107+1))</f>
        <v>8.3808870478448538E-2</v>
      </c>
      <c r="M107" s="5">
        <f t="shared" si="15"/>
        <v>1180608913.0560226</v>
      </c>
      <c r="N107" s="5">
        <f t="shared" si="15"/>
        <v>84587.952207463342</v>
      </c>
      <c r="O107" s="2">
        <f t="shared" si="13"/>
        <v>0.19069999999999998</v>
      </c>
      <c r="P107" s="4">
        <f t="shared" si="16"/>
        <v>0.11212614448376623</v>
      </c>
      <c r="Q107" s="2">
        <f t="shared" si="17"/>
        <v>6.4915658082260075E-2</v>
      </c>
    </row>
    <row r="108" spans="1:17" x14ac:dyDescent="0.2">
      <c r="A108">
        <v>2023</v>
      </c>
      <c r="B108" s="4">
        <f>'French Raw data Equally Weight'!J99/100</f>
        <v>4.8499999999999995E-2</v>
      </c>
      <c r="C108" s="4">
        <f>'French Raw data Equally Weight'!F99/100</f>
        <v>0.16339999999999999</v>
      </c>
      <c r="D108">
        <f>'French Raw data Equally Weight'!T99</f>
        <v>4.9400000000000004</v>
      </c>
      <c r="E108">
        <f>'French Raw data Equally Weight'!K99</f>
        <v>16.760000000000002</v>
      </c>
      <c r="F108" s="4">
        <f t="shared" si="11"/>
        <v>4.9400000000000006E-2</v>
      </c>
      <c r="G108" s="4">
        <f t="shared" si="11"/>
        <v>0.16760000000000003</v>
      </c>
      <c r="H108" s="5">
        <f t="shared" si="18"/>
        <v>2305401482.0117211</v>
      </c>
      <c r="I108" s="5">
        <f t="shared" si="18"/>
        <v>36725.49260461126</v>
      </c>
      <c r="J108" s="2">
        <f t="shared" si="12"/>
        <v>-0.11820000000000003</v>
      </c>
      <c r="K108" s="4">
        <f>(H108/100)^(1/(A108-1927+1))-(I108/100)^(1/(A108-1927+1))</f>
        <v>0.12820136890990685</v>
      </c>
      <c r="L108" s="2">
        <f>($H$109/H107)^(1/(2024-A108+1))-($I$109/I107)^(1/(2024-A108+1))</f>
        <v>-1.8407855819285501E-2</v>
      </c>
      <c r="M108" s="5">
        <f t="shared" si="15"/>
        <v>1237868445.3392398</v>
      </c>
      <c r="N108" s="5">
        <f t="shared" si="15"/>
        <v>98409.623598162856</v>
      </c>
      <c r="O108" s="2">
        <f t="shared" si="13"/>
        <v>-0.1149</v>
      </c>
      <c r="P108" s="4">
        <f t="shared" si="16"/>
        <v>0.10973594801551001</v>
      </c>
      <c r="Q108" s="2">
        <f t="shared" si="17"/>
        <v>-2.9677252801350029E-2</v>
      </c>
    </row>
    <row r="109" spans="1:17" x14ac:dyDescent="0.2">
      <c r="A109">
        <v>2024</v>
      </c>
      <c r="B109" s="4">
        <f>'French Raw data Equally Weight'!J100/100</f>
        <v>0.1648</v>
      </c>
      <c r="C109" s="4">
        <f>'French Raw data Equally Weight'!F100/100</f>
        <v>0.1069</v>
      </c>
      <c r="D109">
        <f>'French Raw data Equally Weight'!T100</f>
        <v>17.91</v>
      </c>
      <c r="E109">
        <f>'French Raw data Equally Weight'!K100</f>
        <v>9.51</v>
      </c>
      <c r="F109" s="4">
        <f t="shared" ref="F109:G109" si="19">D109/100</f>
        <v>0.17910000000000001</v>
      </c>
      <c r="G109" s="4">
        <f t="shared" si="19"/>
        <v>9.5100000000000004E-2</v>
      </c>
      <c r="H109" s="5">
        <f t="shared" si="18"/>
        <v>2718298887.4400206</v>
      </c>
      <c r="I109" s="5">
        <f t="shared" si="18"/>
        <v>40218.086951309786</v>
      </c>
      <c r="J109" s="2">
        <f t="shared" si="12"/>
        <v>8.4000000000000005E-2</v>
      </c>
      <c r="K109" s="4">
        <f>(H109/100)^(1/(A109-1927+1))-(I109/100)^(1/(A109-1927+1))</f>
        <v>0.12775459798809874</v>
      </c>
      <c r="L109" s="2">
        <f>($H$109/H108)^(1/(2024-A109+1))-($I$109/I108)^(1/(2024-A109+1))</f>
        <v>8.4000000000000075E-2</v>
      </c>
      <c r="M109" s="5">
        <f t="shared" si="15"/>
        <v>1441869165.1311467</v>
      </c>
      <c r="N109" s="5">
        <f t="shared" si="15"/>
        <v>108929.61236080647</v>
      </c>
      <c r="O109" s="2">
        <f t="shared" si="13"/>
        <v>5.7900000000000007E-2</v>
      </c>
      <c r="P109" s="4">
        <f t="shared" si="16"/>
        <v>0.1092106235112611</v>
      </c>
      <c r="Q109" s="2">
        <f t="shared" si="17"/>
        <v>5.7900000000000063E-2</v>
      </c>
    </row>
  </sheetData>
  <mergeCells count="12">
    <mergeCell ref="F5:H5"/>
    <mergeCell ref="F6:H6"/>
    <mergeCell ref="F7:H7"/>
    <mergeCell ref="F8:H8"/>
    <mergeCell ref="F9:H9"/>
    <mergeCell ref="A9:C9"/>
    <mergeCell ref="A1:C1"/>
    <mergeCell ref="A2:C2"/>
    <mergeCell ref="A5:C5"/>
    <mergeCell ref="A6:C6"/>
    <mergeCell ref="A7:C7"/>
    <mergeCell ref="A8:C8"/>
  </mergeCells>
  <dataValidations count="1">
    <dataValidation type="whole" allowBlank="1" showInputMessage="1" showErrorMessage="1" sqref="D1" xr:uid="{D75CB152-9306-E84C-8001-0B778B1BFAF1}">
      <formula1>1927</formula1>
      <formula2>2024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B348A-867C-4343-8997-747A3D54079C}">
  <dimension ref="A1:T100"/>
  <sheetViews>
    <sheetView workbookViewId="0">
      <selection activeCell="A2" sqref="A2:T100"/>
    </sheetView>
  </sheetViews>
  <sheetFormatPr baseColWidth="10" defaultRowHeight="16" x14ac:dyDescent="0.2"/>
  <sheetData>
    <row r="1" spans="1:20" x14ac:dyDescent="0.2">
      <c r="A1" t="s">
        <v>17</v>
      </c>
    </row>
    <row r="2" spans="1:2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45993</v>
      </c>
      <c r="M2" s="1">
        <v>45994</v>
      </c>
      <c r="N2" s="1">
        <v>45995</v>
      </c>
      <c r="O2" s="1">
        <v>45996</v>
      </c>
      <c r="P2" s="1">
        <v>45997</v>
      </c>
      <c r="Q2" s="1">
        <v>45998</v>
      </c>
      <c r="R2" s="1">
        <v>45999</v>
      </c>
      <c r="S2" s="1">
        <v>46000</v>
      </c>
      <c r="T2" t="s">
        <v>10</v>
      </c>
    </row>
    <row r="3" spans="1:20" x14ac:dyDescent="0.2">
      <c r="A3">
        <v>1927</v>
      </c>
      <c r="B3">
        <v>13.99</v>
      </c>
      <c r="C3">
        <v>44.07</v>
      </c>
      <c r="D3">
        <v>23.41</v>
      </c>
      <c r="E3">
        <v>32.36</v>
      </c>
      <c r="F3">
        <v>44.9</v>
      </c>
      <c r="G3">
        <v>31.16</v>
      </c>
      <c r="H3">
        <v>23.11</v>
      </c>
      <c r="I3">
        <v>26.81</v>
      </c>
      <c r="J3">
        <v>40.659999999999997</v>
      </c>
      <c r="K3">
        <v>57.86</v>
      </c>
      <c r="L3">
        <v>25.6</v>
      </c>
      <c r="M3">
        <v>42.91</v>
      </c>
      <c r="N3">
        <v>20.22</v>
      </c>
      <c r="O3">
        <v>20.37</v>
      </c>
      <c r="P3">
        <v>25.96</v>
      </c>
      <c r="Q3">
        <v>28.34</v>
      </c>
      <c r="R3">
        <v>24.74</v>
      </c>
      <c r="S3">
        <v>38.24</v>
      </c>
      <c r="T3">
        <v>48.27</v>
      </c>
    </row>
    <row r="4" spans="1:20" x14ac:dyDescent="0.2">
      <c r="A4">
        <v>1928</v>
      </c>
      <c r="B4">
        <v>88.57</v>
      </c>
      <c r="C4">
        <v>45.78</v>
      </c>
      <c r="D4">
        <v>31.62</v>
      </c>
      <c r="E4">
        <v>34.630000000000003</v>
      </c>
      <c r="F4">
        <v>48.42</v>
      </c>
      <c r="G4">
        <v>38.14</v>
      </c>
      <c r="H4">
        <v>34.69</v>
      </c>
      <c r="I4">
        <v>22.7</v>
      </c>
      <c r="J4">
        <v>35.97</v>
      </c>
      <c r="K4">
        <v>48.57</v>
      </c>
      <c r="L4">
        <v>50.02</v>
      </c>
      <c r="M4">
        <v>39.590000000000003</v>
      </c>
      <c r="N4">
        <v>37.39</v>
      </c>
      <c r="O4">
        <v>46.7</v>
      </c>
      <c r="P4">
        <v>25.73</v>
      </c>
      <c r="Q4">
        <v>14.92</v>
      </c>
      <c r="R4">
        <v>33.229999999999997</v>
      </c>
      <c r="S4">
        <v>37.35</v>
      </c>
      <c r="T4">
        <v>27.71</v>
      </c>
    </row>
    <row r="5" spans="1:20" x14ac:dyDescent="0.2">
      <c r="A5">
        <v>1929</v>
      </c>
      <c r="B5">
        <v>-53.5</v>
      </c>
      <c r="C5">
        <v>-19.82</v>
      </c>
      <c r="D5">
        <v>-1.42</v>
      </c>
      <c r="E5">
        <v>-9.7100000000000009</v>
      </c>
      <c r="F5">
        <v>-21.82</v>
      </c>
      <c r="G5">
        <v>-9.6300000000000008</v>
      </c>
      <c r="H5">
        <v>-2.37</v>
      </c>
      <c r="I5">
        <v>-3.5</v>
      </c>
      <c r="J5">
        <v>-11.49</v>
      </c>
      <c r="K5">
        <v>-26.86</v>
      </c>
      <c r="L5">
        <v>-8.8000000000000007</v>
      </c>
      <c r="M5">
        <v>-13.38</v>
      </c>
      <c r="N5">
        <v>-6.62</v>
      </c>
      <c r="O5">
        <v>-0.39</v>
      </c>
      <c r="P5">
        <v>-1.41</v>
      </c>
      <c r="Q5">
        <v>7.0000000000000007E-2</v>
      </c>
      <c r="R5">
        <v>-8.3699999999999992</v>
      </c>
      <c r="S5">
        <v>-8.27</v>
      </c>
      <c r="T5">
        <v>-25.39</v>
      </c>
    </row>
    <row r="6" spans="1:20" x14ac:dyDescent="0.2">
      <c r="A6">
        <v>1930</v>
      </c>
      <c r="B6">
        <v>-74.099999999999994</v>
      </c>
      <c r="C6">
        <v>-26.33</v>
      </c>
      <c r="D6">
        <v>-28.88</v>
      </c>
      <c r="E6">
        <v>-43.62</v>
      </c>
      <c r="F6">
        <v>-26.1</v>
      </c>
      <c r="G6">
        <v>-26.8</v>
      </c>
      <c r="H6">
        <v>-27.9</v>
      </c>
      <c r="I6">
        <v>-38.950000000000003</v>
      </c>
      <c r="J6">
        <v>-52.71</v>
      </c>
      <c r="K6">
        <v>-29.12</v>
      </c>
      <c r="L6">
        <v>-20.56</v>
      </c>
      <c r="M6">
        <v>-26.97</v>
      </c>
      <c r="N6">
        <v>-26.85</v>
      </c>
      <c r="O6">
        <v>-25.33</v>
      </c>
      <c r="P6">
        <v>-35.07</v>
      </c>
      <c r="Q6">
        <v>-38.47</v>
      </c>
      <c r="R6">
        <v>-40.58</v>
      </c>
      <c r="S6">
        <v>-52.64</v>
      </c>
      <c r="T6">
        <v>-56.32</v>
      </c>
    </row>
    <row r="7" spans="1:20" x14ac:dyDescent="0.2">
      <c r="A7">
        <v>1931</v>
      </c>
      <c r="B7">
        <v>-74.64</v>
      </c>
      <c r="C7">
        <v>-36.78</v>
      </c>
      <c r="D7">
        <v>-59.69</v>
      </c>
      <c r="E7">
        <v>-54.92</v>
      </c>
      <c r="F7">
        <v>-36.18</v>
      </c>
      <c r="G7">
        <v>-44.79</v>
      </c>
      <c r="H7">
        <v>-62.51</v>
      </c>
      <c r="I7">
        <v>-59.72</v>
      </c>
      <c r="J7">
        <v>-51.84</v>
      </c>
      <c r="K7">
        <v>-37.53</v>
      </c>
      <c r="L7">
        <v>-33.93</v>
      </c>
      <c r="M7">
        <v>-37.799999999999997</v>
      </c>
      <c r="N7">
        <v>-53.84</v>
      </c>
      <c r="O7">
        <v>-60.49</v>
      </c>
      <c r="P7">
        <v>-63.04</v>
      </c>
      <c r="Q7">
        <v>-62.86</v>
      </c>
      <c r="R7">
        <v>-55.44</v>
      </c>
      <c r="S7">
        <v>-50.79</v>
      </c>
      <c r="T7">
        <v>-55.62</v>
      </c>
    </row>
    <row r="8" spans="1:20" x14ac:dyDescent="0.2">
      <c r="A8">
        <v>1932</v>
      </c>
      <c r="B8">
        <v>11.54</v>
      </c>
      <c r="C8">
        <v>-6.71</v>
      </c>
      <c r="D8">
        <v>-16.600000000000001</v>
      </c>
      <c r="E8">
        <v>0.81</v>
      </c>
      <c r="F8">
        <v>-10.8</v>
      </c>
      <c r="G8">
        <v>-1.47</v>
      </c>
      <c r="H8">
        <v>-14.25</v>
      </c>
      <c r="I8">
        <v>-7.8</v>
      </c>
      <c r="J8">
        <v>17.57</v>
      </c>
      <c r="K8">
        <v>-14.33</v>
      </c>
      <c r="L8">
        <v>-4.57</v>
      </c>
      <c r="M8">
        <v>10.8</v>
      </c>
      <c r="N8">
        <v>-20.6</v>
      </c>
      <c r="O8">
        <v>-10.19</v>
      </c>
      <c r="P8">
        <v>-20</v>
      </c>
      <c r="Q8">
        <v>-6.74</v>
      </c>
      <c r="R8">
        <v>-8.64</v>
      </c>
      <c r="S8">
        <v>21.61</v>
      </c>
      <c r="T8">
        <v>3.45</v>
      </c>
    </row>
    <row r="9" spans="1:20" x14ac:dyDescent="0.2">
      <c r="A9">
        <v>1933</v>
      </c>
      <c r="B9">
        <v>95.57</v>
      </c>
      <c r="C9">
        <v>44.51</v>
      </c>
      <c r="D9">
        <v>90.3</v>
      </c>
      <c r="E9">
        <v>125.13</v>
      </c>
      <c r="F9">
        <v>39.65</v>
      </c>
      <c r="G9">
        <v>71.5</v>
      </c>
      <c r="H9">
        <v>84.47</v>
      </c>
      <c r="I9">
        <v>106.16</v>
      </c>
      <c r="J9">
        <v>130.99</v>
      </c>
      <c r="K9">
        <v>45.78</v>
      </c>
      <c r="L9">
        <v>28.58</v>
      </c>
      <c r="M9">
        <v>63.46</v>
      </c>
      <c r="N9">
        <v>100.53</v>
      </c>
      <c r="O9">
        <v>81.290000000000006</v>
      </c>
      <c r="P9">
        <v>87.94</v>
      </c>
      <c r="Q9">
        <v>93.33</v>
      </c>
      <c r="R9">
        <v>124.97</v>
      </c>
      <c r="S9">
        <v>119.11</v>
      </c>
      <c r="T9">
        <v>151.88999999999999</v>
      </c>
    </row>
    <row r="10" spans="1:20" x14ac:dyDescent="0.2">
      <c r="A10">
        <v>1934</v>
      </c>
      <c r="B10">
        <v>-0.01</v>
      </c>
      <c r="C10">
        <v>8.77</v>
      </c>
      <c r="D10">
        <v>-1.1399999999999999</v>
      </c>
      <c r="E10">
        <v>-14.66</v>
      </c>
      <c r="F10">
        <v>11.02</v>
      </c>
      <c r="G10">
        <v>3.59</v>
      </c>
      <c r="H10">
        <v>-3.7</v>
      </c>
      <c r="I10">
        <v>-10.94</v>
      </c>
      <c r="J10">
        <v>-22.47</v>
      </c>
      <c r="K10">
        <v>13.03</v>
      </c>
      <c r="L10">
        <v>11.78</v>
      </c>
      <c r="M10">
        <v>3.06</v>
      </c>
      <c r="N10">
        <v>5.97</v>
      </c>
      <c r="O10">
        <v>-8.0500000000000007</v>
      </c>
      <c r="P10">
        <v>3.92</v>
      </c>
      <c r="Q10">
        <v>-14.4</v>
      </c>
      <c r="R10">
        <v>-8.07</v>
      </c>
      <c r="S10">
        <v>-26.29</v>
      </c>
      <c r="T10">
        <v>-12.89</v>
      </c>
    </row>
    <row r="11" spans="1:20" x14ac:dyDescent="0.2">
      <c r="A11">
        <v>1935</v>
      </c>
      <c r="B11">
        <v>52.7</v>
      </c>
      <c r="C11">
        <v>43.67</v>
      </c>
      <c r="D11">
        <v>48.34</v>
      </c>
      <c r="E11">
        <v>50.6</v>
      </c>
      <c r="F11">
        <v>44.28</v>
      </c>
      <c r="G11">
        <v>45.6</v>
      </c>
      <c r="H11">
        <v>45.78</v>
      </c>
      <c r="I11">
        <v>38.950000000000003</v>
      </c>
      <c r="J11">
        <v>46.44</v>
      </c>
      <c r="K11">
        <v>36.24</v>
      </c>
      <c r="L11">
        <v>55.84</v>
      </c>
      <c r="M11">
        <v>40.18</v>
      </c>
      <c r="N11">
        <v>49.76</v>
      </c>
      <c r="O11">
        <v>35.39</v>
      </c>
      <c r="P11">
        <v>65.34</v>
      </c>
      <c r="Q11">
        <v>34.04</v>
      </c>
      <c r="R11">
        <v>52.01</v>
      </c>
      <c r="S11">
        <v>52.56</v>
      </c>
      <c r="T11">
        <v>34.520000000000003</v>
      </c>
    </row>
    <row r="12" spans="1:20" x14ac:dyDescent="0.2">
      <c r="A12">
        <v>1936</v>
      </c>
      <c r="B12">
        <v>80.38</v>
      </c>
      <c r="C12">
        <v>26.69</v>
      </c>
      <c r="D12">
        <v>38.270000000000003</v>
      </c>
      <c r="E12">
        <v>50.3</v>
      </c>
      <c r="F12">
        <v>27.54</v>
      </c>
      <c r="G12">
        <v>25.9</v>
      </c>
      <c r="H12">
        <v>36.92</v>
      </c>
      <c r="I12">
        <v>58.45</v>
      </c>
      <c r="J12">
        <v>42.05</v>
      </c>
      <c r="K12">
        <v>24.06</v>
      </c>
      <c r="L12">
        <v>29.53</v>
      </c>
      <c r="M12">
        <v>20.94</v>
      </c>
      <c r="N12">
        <v>27.38</v>
      </c>
      <c r="O12">
        <v>29.08</v>
      </c>
      <c r="P12">
        <v>54.11</v>
      </c>
      <c r="Q12">
        <v>59.39</v>
      </c>
      <c r="R12">
        <v>58.65</v>
      </c>
      <c r="S12">
        <v>39.049999999999997</v>
      </c>
      <c r="T12">
        <v>50.01</v>
      </c>
    </row>
    <row r="13" spans="1:20" x14ac:dyDescent="0.2">
      <c r="A13">
        <v>1937</v>
      </c>
      <c r="B13">
        <v>-49.01</v>
      </c>
      <c r="C13">
        <v>-34.86</v>
      </c>
      <c r="D13">
        <v>-31.65</v>
      </c>
      <c r="E13">
        <v>-42.31</v>
      </c>
      <c r="F13">
        <v>-33.9</v>
      </c>
      <c r="G13">
        <v>-37.71</v>
      </c>
      <c r="H13">
        <v>-29.42</v>
      </c>
      <c r="I13">
        <v>-37.65</v>
      </c>
      <c r="J13">
        <v>-41.44</v>
      </c>
      <c r="K13">
        <v>-32.520000000000003</v>
      </c>
      <c r="L13">
        <v>-35.869999999999997</v>
      </c>
      <c r="M13">
        <v>-38.299999999999997</v>
      </c>
      <c r="N13">
        <v>-37.24</v>
      </c>
      <c r="O13">
        <v>-36.46</v>
      </c>
      <c r="P13">
        <v>-22.22</v>
      </c>
      <c r="Q13">
        <v>-33.11</v>
      </c>
      <c r="R13">
        <v>-41.7</v>
      </c>
      <c r="S13">
        <v>-35.69</v>
      </c>
      <c r="T13">
        <v>-57.24</v>
      </c>
    </row>
    <row r="14" spans="1:20" x14ac:dyDescent="0.2">
      <c r="A14">
        <v>1938</v>
      </c>
      <c r="B14">
        <v>-16.62</v>
      </c>
      <c r="C14">
        <v>34.08</v>
      </c>
      <c r="D14">
        <v>21.86</v>
      </c>
      <c r="E14">
        <v>27.6</v>
      </c>
      <c r="F14">
        <v>35.85</v>
      </c>
      <c r="G14">
        <v>28.59</v>
      </c>
      <c r="H14">
        <v>18.62</v>
      </c>
      <c r="I14">
        <v>26.85</v>
      </c>
      <c r="J14">
        <v>27.67</v>
      </c>
      <c r="K14">
        <v>30.5</v>
      </c>
      <c r="L14">
        <v>43.26</v>
      </c>
      <c r="M14">
        <v>30.57</v>
      </c>
      <c r="N14">
        <v>26.15</v>
      </c>
      <c r="O14">
        <v>27.53</v>
      </c>
      <c r="P14">
        <v>10.61</v>
      </c>
      <c r="Q14">
        <v>25.51</v>
      </c>
      <c r="R14">
        <v>28.3</v>
      </c>
      <c r="S14">
        <v>28.8</v>
      </c>
      <c r="T14">
        <v>23.85</v>
      </c>
    </row>
    <row r="15" spans="1:20" x14ac:dyDescent="0.2">
      <c r="A15">
        <v>1939</v>
      </c>
      <c r="B15">
        <v>-43.66</v>
      </c>
      <c r="C15">
        <v>7.87</v>
      </c>
      <c r="D15">
        <v>-3.81</v>
      </c>
      <c r="E15">
        <v>-11.71</v>
      </c>
      <c r="F15">
        <v>5.12</v>
      </c>
      <c r="G15">
        <v>4.4000000000000004</v>
      </c>
      <c r="H15">
        <v>-0.39</v>
      </c>
      <c r="I15">
        <v>-6.71</v>
      </c>
      <c r="J15">
        <v>-13.85</v>
      </c>
      <c r="K15">
        <v>6.62</v>
      </c>
      <c r="L15">
        <v>2.82</v>
      </c>
      <c r="M15">
        <v>13.98</v>
      </c>
      <c r="N15">
        <v>-6.52</v>
      </c>
      <c r="O15">
        <v>0</v>
      </c>
      <c r="P15">
        <v>-0.84</v>
      </c>
      <c r="Q15">
        <v>-4.7699999999999996</v>
      </c>
      <c r="R15">
        <v>-10.17</v>
      </c>
      <c r="S15">
        <v>-10.220000000000001</v>
      </c>
      <c r="T15">
        <v>-20.98</v>
      </c>
    </row>
    <row r="16" spans="1:20" x14ac:dyDescent="0.2">
      <c r="A16">
        <v>1940</v>
      </c>
      <c r="B16">
        <v>-32.96</v>
      </c>
      <c r="C16">
        <v>-10.039999999999999</v>
      </c>
      <c r="D16">
        <v>-3.08</v>
      </c>
      <c r="E16">
        <v>-5.58</v>
      </c>
      <c r="F16">
        <v>-9.83</v>
      </c>
      <c r="G16">
        <v>-5.5</v>
      </c>
      <c r="H16">
        <v>-4.29</v>
      </c>
      <c r="I16">
        <v>-3.58</v>
      </c>
      <c r="J16">
        <v>-9.36</v>
      </c>
      <c r="K16">
        <v>-9.2799999999999994</v>
      </c>
      <c r="L16">
        <v>-10.06</v>
      </c>
      <c r="M16">
        <v>-11.1</v>
      </c>
      <c r="N16">
        <v>-1.68</v>
      </c>
      <c r="O16">
        <v>-5.24</v>
      </c>
      <c r="P16">
        <v>-0.63</v>
      </c>
      <c r="Q16">
        <v>-4.43</v>
      </c>
      <c r="R16">
        <v>-1.06</v>
      </c>
      <c r="S16">
        <v>0.56999999999999995</v>
      </c>
      <c r="T16">
        <v>-26.26</v>
      </c>
    </row>
    <row r="17" spans="1:20" x14ac:dyDescent="0.2">
      <c r="A17">
        <v>1941</v>
      </c>
      <c r="B17">
        <v>-3.11</v>
      </c>
      <c r="C17">
        <v>-13.99</v>
      </c>
      <c r="D17">
        <v>-4.2</v>
      </c>
      <c r="E17">
        <v>-3.74</v>
      </c>
      <c r="F17">
        <v>-12.26</v>
      </c>
      <c r="G17">
        <v>-13.99</v>
      </c>
      <c r="H17">
        <v>-1.7</v>
      </c>
      <c r="I17">
        <v>-6.42</v>
      </c>
      <c r="J17">
        <v>-0.42</v>
      </c>
      <c r="K17">
        <v>-12.48</v>
      </c>
      <c r="L17">
        <v>-11.72</v>
      </c>
      <c r="M17">
        <v>-17.77</v>
      </c>
      <c r="N17">
        <v>-6.68</v>
      </c>
      <c r="O17">
        <v>-3.03</v>
      </c>
      <c r="P17">
        <v>-5.29</v>
      </c>
      <c r="Q17">
        <v>-4.8099999999999996</v>
      </c>
      <c r="R17">
        <v>-5.74</v>
      </c>
      <c r="S17">
        <v>1.1499999999999999</v>
      </c>
      <c r="T17">
        <v>0.82</v>
      </c>
    </row>
    <row r="18" spans="1:20" x14ac:dyDescent="0.2">
      <c r="A18">
        <v>1942</v>
      </c>
      <c r="B18">
        <v>11.39</v>
      </c>
      <c r="C18">
        <v>14.29</v>
      </c>
      <c r="D18">
        <v>16.579999999999998</v>
      </c>
      <c r="E18">
        <v>34.57</v>
      </c>
      <c r="F18">
        <v>16.489999999999998</v>
      </c>
      <c r="G18">
        <v>12.23</v>
      </c>
      <c r="H18">
        <v>14.31</v>
      </c>
      <c r="I18">
        <v>26.37</v>
      </c>
      <c r="J18">
        <v>39.39</v>
      </c>
      <c r="K18">
        <v>14.35</v>
      </c>
      <c r="L18">
        <v>21.75</v>
      </c>
      <c r="M18">
        <v>9.11</v>
      </c>
      <c r="N18">
        <v>17.28</v>
      </c>
      <c r="O18">
        <v>16.88</v>
      </c>
      <c r="P18">
        <v>12.87</v>
      </c>
      <c r="Q18">
        <v>20.91</v>
      </c>
      <c r="R18">
        <v>31.84</v>
      </c>
      <c r="S18">
        <v>27.08</v>
      </c>
      <c r="T18">
        <v>51.59</v>
      </c>
    </row>
    <row r="19" spans="1:20" x14ac:dyDescent="0.2">
      <c r="A19">
        <v>1943</v>
      </c>
      <c r="B19">
        <v>26.65</v>
      </c>
      <c r="C19">
        <v>21.06</v>
      </c>
      <c r="D19">
        <v>35.090000000000003</v>
      </c>
      <c r="E19">
        <v>51.04</v>
      </c>
      <c r="F19">
        <v>17.89</v>
      </c>
      <c r="G19">
        <v>28.77</v>
      </c>
      <c r="H19">
        <v>38.65</v>
      </c>
      <c r="I19">
        <v>39.340000000000003</v>
      </c>
      <c r="J19">
        <v>63.01</v>
      </c>
      <c r="K19">
        <v>14.37</v>
      </c>
      <c r="L19">
        <v>24.9</v>
      </c>
      <c r="M19">
        <v>27.83</v>
      </c>
      <c r="N19">
        <v>29.27</v>
      </c>
      <c r="O19">
        <v>42.12</v>
      </c>
      <c r="P19">
        <v>33.630000000000003</v>
      </c>
      <c r="Q19">
        <v>38.46</v>
      </c>
      <c r="R19">
        <v>40.98</v>
      </c>
      <c r="S19">
        <v>63.94</v>
      </c>
      <c r="T19">
        <v>61.55</v>
      </c>
    </row>
    <row r="20" spans="1:20" x14ac:dyDescent="0.2">
      <c r="A20">
        <v>1944</v>
      </c>
      <c r="B20">
        <v>-99.99</v>
      </c>
      <c r="C20">
        <v>16.12</v>
      </c>
      <c r="D20">
        <v>23.78</v>
      </c>
      <c r="E20">
        <v>41.34</v>
      </c>
      <c r="F20">
        <v>16.89</v>
      </c>
      <c r="G20">
        <v>16.55</v>
      </c>
      <c r="H20">
        <v>24.37</v>
      </c>
      <c r="I20">
        <v>29.74</v>
      </c>
      <c r="J20">
        <v>56.52</v>
      </c>
      <c r="K20">
        <v>15.92</v>
      </c>
      <c r="L20">
        <v>19.579999999999998</v>
      </c>
      <c r="M20">
        <v>14.81</v>
      </c>
      <c r="N20">
        <v>20.56</v>
      </c>
      <c r="O20">
        <v>24.18</v>
      </c>
      <c r="P20">
        <v>24.73</v>
      </c>
      <c r="Q20">
        <v>30.58</v>
      </c>
      <c r="R20">
        <v>28.91</v>
      </c>
      <c r="S20">
        <v>49.97</v>
      </c>
      <c r="T20">
        <v>69.17</v>
      </c>
    </row>
    <row r="21" spans="1:20" x14ac:dyDescent="0.2">
      <c r="A21">
        <v>1945</v>
      </c>
      <c r="B21">
        <v>-99.99</v>
      </c>
      <c r="C21">
        <v>33.380000000000003</v>
      </c>
      <c r="D21">
        <v>40.29</v>
      </c>
      <c r="E21">
        <v>52.63</v>
      </c>
      <c r="F21">
        <v>33.51</v>
      </c>
      <c r="G21">
        <v>34.369999999999997</v>
      </c>
      <c r="H21">
        <v>40.32</v>
      </c>
      <c r="I21">
        <v>48.47</v>
      </c>
      <c r="J21">
        <v>55.07</v>
      </c>
      <c r="K21">
        <v>30.68</v>
      </c>
      <c r="L21">
        <v>40.72</v>
      </c>
      <c r="M21">
        <v>32.159999999999997</v>
      </c>
      <c r="N21">
        <v>36.71</v>
      </c>
      <c r="O21">
        <v>40.85</v>
      </c>
      <c r="P21">
        <v>39.47</v>
      </c>
      <c r="Q21">
        <v>50.39</v>
      </c>
      <c r="R21">
        <v>47.74</v>
      </c>
      <c r="S21">
        <v>49.38</v>
      </c>
      <c r="T21">
        <v>66.400000000000006</v>
      </c>
    </row>
    <row r="22" spans="1:20" x14ac:dyDescent="0.2">
      <c r="A22">
        <v>1946</v>
      </c>
      <c r="B22">
        <v>-99.99</v>
      </c>
      <c r="C22">
        <v>-9.7200000000000006</v>
      </c>
      <c r="D22">
        <v>-1.83</v>
      </c>
      <c r="E22">
        <v>-7.28</v>
      </c>
      <c r="F22">
        <v>-9.57</v>
      </c>
      <c r="G22">
        <v>-6.77</v>
      </c>
      <c r="H22">
        <v>-2.29</v>
      </c>
      <c r="I22">
        <v>-0.31</v>
      </c>
      <c r="J22">
        <v>-10.73</v>
      </c>
      <c r="K22">
        <v>-8.8699999999999992</v>
      </c>
      <c r="L22">
        <v>-10.61</v>
      </c>
      <c r="M22">
        <v>-9.91</v>
      </c>
      <c r="N22">
        <v>-3.83</v>
      </c>
      <c r="O22">
        <v>-4.92</v>
      </c>
      <c r="P22">
        <v>-2.34</v>
      </c>
      <c r="Q22">
        <v>-0.28999999999999998</v>
      </c>
      <c r="R22">
        <v>-0.24</v>
      </c>
      <c r="S22">
        <v>-5.24</v>
      </c>
      <c r="T22">
        <v>-18.39</v>
      </c>
    </row>
    <row r="23" spans="1:20" x14ac:dyDescent="0.2">
      <c r="A23">
        <v>1947</v>
      </c>
      <c r="B23">
        <v>17.739999999999998</v>
      </c>
      <c r="C23">
        <v>2.73</v>
      </c>
      <c r="D23">
        <v>3.76</v>
      </c>
      <c r="E23">
        <v>8.43</v>
      </c>
      <c r="F23">
        <v>3.07</v>
      </c>
      <c r="G23">
        <v>3.73</v>
      </c>
      <c r="H23">
        <v>-0.67</v>
      </c>
      <c r="I23">
        <v>8.67</v>
      </c>
      <c r="J23">
        <v>7.36</v>
      </c>
      <c r="K23">
        <v>-0.63</v>
      </c>
      <c r="L23">
        <v>7.11</v>
      </c>
      <c r="M23">
        <v>1.28</v>
      </c>
      <c r="N23">
        <v>5.3</v>
      </c>
      <c r="O23">
        <v>2.4500000000000002</v>
      </c>
      <c r="P23">
        <v>-2.19</v>
      </c>
      <c r="Q23">
        <v>7.51</v>
      </c>
      <c r="R23">
        <v>10.72</v>
      </c>
      <c r="S23">
        <v>10.62</v>
      </c>
      <c r="T23">
        <v>2.04</v>
      </c>
    </row>
    <row r="24" spans="1:20" x14ac:dyDescent="0.2">
      <c r="A24">
        <v>1948</v>
      </c>
      <c r="B24">
        <v>18.62</v>
      </c>
      <c r="C24">
        <v>2.8</v>
      </c>
      <c r="D24">
        <v>0.9</v>
      </c>
      <c r="E24">
        <v>3.84</v>
      </c>
      <c r="F24">
        <v>2.42</v>
      </c>
      <c r="G24">
        <v>1.59</v>
      </c>
      <c r="H24">
        <v>4.03</v>
      </c>
      <c r="I24">
        <v>-4.34</v>
      </c>
      <c r="J24">
        <v>4.21</v>
      </c>
      <c r="K24">
        <v>2.83</v>
      </c>
      <c r="L24">
        <v>1.96</v>
      </c>
      <c r="M24">
        <v>4.67</v>
      </c>
      <c r="N24">
        <v>-0.64</v>
      </c>
      <c r="O24">
        <v>5.24</v>
      </c>
      <c r="P24">
        <v>0.69</v>
      </c>
      <c r="Q24">
        <v>-8.6199999999999992</v>
      </c>
      <c r="R24">
        <v>0.97</v>
      </c>
      <c r="S24">
        <v>5.41</v>
      </c>
      <c r="T24">
        <v>2.46</v>
      </c>
    </row>
    <row r="25" spans="1:20" x14ac:dyDescent="0.2">
      <c r="A25">
        <v>1949</v>
      </c>
      <c r="B25">
        <v>80.599999999999994</v>
      </c>
      <c r="C25">
        <v>23.34</v>
      </c>
      <c r="D25">
        <v>16.5</v>
      </c>
      <c r="E25">
        <v>18.3</v>
      </c>
      <c r="F25">
        <v>26.1</v>
      </c>
      <c r="G25">
        <v>13.48</v>
      </c>
      <c r="H25">
        <v>18.989999999999998</v>
      </c>
      <c r="I25">
        <v>19.22</v>
      </c>
      <c r="J25">
        <v>17.98</v>
      </c>
      <c r="K25">
        <v>27.38</v>
      </c>
      <c r="L25">
        <v>24.34</v>
      </c>
      <c r="M25">
        <v>15.89</v>
      </c>
      <c r="N25">
        <v>12.17</v>
      </c>
      <c r="O25">
        <v>16.48</v>
      </c>
      <c r="P25">
        <v>22.89</v>
      </c>
      <c r="Q25">
        <v>17.78</v>
      </c>
      <c r="R25">
        <v>20.43</v>
      </c>
      <c r="S25">
        <v>14.65</v>
      </c>
      <c r="T25">
        <v>20.03</v>
      </c>
    </row>
    <row r="26" spans="1:20" x14ac:dyDescent="0.2">
      <c r="A26">
        <v>1950</v>
      </c>
      <c r="B26">
        <v>64.290000000000006</v>
      </c>
      <c r="C26">
        <v>23.51</v>
      </c>
      <c r="D26">
        <v>30.94</v>
      </c>
      <c r="E26">
        <v>55.82</v>
      </c>
      <c r="F26">
        <v>25.11</v>
      </c>
      <c r="G26">
        <v>21.03</v>
      </c>
      <c r="H26">
        <v>36.11</v>
      </c>
      <c r="I26">
        <v>45.91</v>
      </c>
      <c r="J26">
        <v>55.86</v>
      </c>
      <c r="K26">
        <v>24.03</v>
      </c>
      <c r="L26">
        <v>26.65</v>
      </c>
      <c r="M26">
        <v>18.87</v>
      </c>
      <c r="N26">
        <v>22.76</v>
      </c>
      <c r="O26">
        <v>33.99</v>
      </c>
      <c r="P26">
        <v>37.869999999999997</v>
      </c>
      <c r="Q26">
        <v>39.65</v>
      </c>
      <c r="R26">
        <v>50.56</v>
      </c>
      <c r="S26">
        <v>50.82</v>
      </c>
      <c r="T26">
        <v>64.64</v>
      </c>
    </row>
    <row r="27" spans="1:20" x14ac:dyDescent="0.2">
      <c r="A27">
        <v>1951</v>
      </c>
      <c r="B27">
        <v>-39.130000000000003</v>
      </c>
      <c r="C27">
        <v>20.32</v>
      </c>
      <c r="D27">
        <v>24.05</v>
      </c>
      <c r="E27">
        <v>14.18</v>
      </c>
      <c r="F27">
        <v>20.61</v>
      </c>
      <c r="G27">
        <v>18.77</v>
      </c>
      <c r="H27">
        <v>29.63</v>
      </c>
      <c r="I27">
        <v>17.73</v>
      </c>
      <c r="J27">
        <v>12.89</v>
      </c>
      <c r="K27">
        <v>21.15</v>
      </c>
      <c r="L27">
        <v>20.03</v>
      </c>
      <c r="M27">
        <v>18.89</v>
      </c>
      <c r="N27">
        <v>19.32</v>
      </c>
      <c r="O27">
        <v>31.56</v>
      </c>
      <c r="P27">
        <v>24.92</v>
      </c>
      <c r="Q27">
        <v>18.739999999999998</v>
      </c>
      <c r="R27">
        <v>16.649999999999999</v>
      </c>
      <c r="S27">
        <v>17.23</v>
      </c>
      <c r="T27">
        <v>7.48</v>
      </c>
    </row>
    <row r="28" spans="1:20" x14ac:dyDescent="0.2">
      <c r="A28">
        <v>1952</v>
      </c>
      <c r="B28">
        <v>-10.050000000000001</v>
      </c>
      <c r="C28">
        <v>13.09</v>
      </c>
      <c r="D28">
        <v>13.16</v>
      </c>
      <c r="E28">
        <v>17.440000000000001</v>
      </c>
      <c r="F28">
        <v>13.98</v>
      </c>
      <c r="G28">
        <v>12.58</v>
      </c>
      <c r="H28">
        <v>12.4</v>
      </c>
      <c r="I28">
        <v>12.86</v>
      </c>
      <c r="J28">
        <v>20.28</v>
      </c>
      <c r="K28">
        <v>14.51</v>
      </c>
      <c r="L28">
        <v>12.38</v>
      </c>
      <c r="M28">
        <v>10.81</v>
      </c>
      <c r="N28">
        <v>15.06</v>
      </c>
      <c r="O28">
        <v>12.33</v>
      </c>
      <c r="P28">
        <v>11.62</v>
      </c>
      <c r="Q28">
        <v>11.68</v>
      </c>
      <c r="R28">
        <v>14.02</v>
      </c>
      <c r="S28">
        <v>7.84</v>
      </c>
      <c r="T28">
        <v>32.119999999999997</v>
      </c>
    </row>
    <row r="29" spans="1:20" x14ac:dyDescent="0.2">
      <c r="A29">
        <v>1953</v>
      </c>
      <c r="B29">
        <v>-42.86</v>
      </c>
      <c r="C29">
        <v>2.39</v>
      </c>
      <c r="D29">
        <v>-0.03</v>
      </c>
      <c r="E29">
        <v>-6.59</v>
      </c>
      <c r="F29">
        <v>3.15</v>
      </c>
      <c r="G29">
        <v>0.3</v>
      </c>
      <c r="H29">
        <v>0.18</v>
      </c>
      <c r="I29">
        <v>-3.95</v>
      </c>
      <c r="J29">
        <v>-10.78</v>
      </c>
      <c r="K29">
        <v>3.82</v>
      </c>
      <c r="L29">
        <v>1.61</v>
      </c>
      <c r="M29">
        <v>0.35</v>
      </c>
      <c r="N29">
        <v>-0.12</v>
      </c>
      <c r="O29">
        <v>1.35</v>
      </c>
      <c r="P29">
        <v>-1.26</v>
      </c>
      <c r="Q29">
        <v>-6.81</v>
      </c>
      <c r="R29">
        <v>-1.73</v>
      </c>
      <c r="S29">
        <v>-7.13</v>
      </c>
      <c r="T29">
        <v>-13.82</v>
      </c>
    </row>
    <row r="30" spans="1:20" x14ac:dyDescent="0.2">
      <c r="A30">
        <v>1954</v>
      </c>
      <c r="B30">
        <v>79.03</v>
      </c>
      <c r="C30">
        <v>47.4</v>
      </c>
      <c r="D30">
        <v>49.74</v>
      </c>
      <c r="E30">
        <v>74.67</v>
      </c>
      <c r="F30">
        <v>47.85</v>
      </c>
      <c r="G30">
        <v>43.78</v>
      </c>
      <c r="H30">
        <v>59.39</v>
      </c>
      <c r="I30">
        <v>69.45</v>
      </c>
      <c r="J30">
        <v>67.98</v>
      </c>
      <c r="K30">
        <v>51.85</v>
      </c>
      <c r="L30">
        <v>38.299999999999997</v>
      </c>
      <c r="M30">
        <v>46.3</v>
      </c>
      <c r="N30">
        <v>41.51</v>
      </c>
      <c r="O30">
        <v>60.4</v>
      </c>
      <c r="P30">
        <v>58.89</v>
      </c>
      <c r="Q30">
        <v>56.74</v>
      </c>
      <c r="R30">
        <v>82.28</v>
      </c>
      <c r="S30">
        <v>65.59</v>
      </c>
      <c r="T30">
        <v>69.48</v>
      </c>
    </row>
    <row r="31" spans="1:20" x14ac:dyDescent="0.2">
      <c r="A31">
        <v>1955</v>
      </c>
      <c r="B31">
        <v>-21.47</v>
      </c>
      <c r="C31">
        <v>28.53</v>
      </c>
      <c r="D31">
        <v>19.78</v>
      </c>
      <c r="E31">
        <v>28.47</v>
      </c>
      <c r="F31">
        <v>28.7</v>
      </c>
      <c r="G31">
        <v>24.46</v>
      </c>
      <c r="H31">
        <v>21.91</v>
      </c>
      <c r="I31">
        <v>28.27</v>
      </c>
      <c r="J31">
        <v>20.82</v>
      </c>
      <c r="K31">
        <v>32.18</v>
      </c>
      <c r="L31">
        <v>19.62</v>
      </c>
      <c r="M31">
        <v>27.32</v>
      </c>
      <c r="N31">
        <v>17.239999999999998</v>
      </c>
      <c r="O31">
        <v>22.51</v>
      </c>
      <c r="P31">
        <v>21.64</v>
      </c>
      <c r="Q31">
        <v>19.05</v>
      </c>
      <c r="R31">
        <v>36.880000000000003</v>
      </c>
      <c r="S31">
        <v>23.02</v>
      </c>
      <c r="T31">
        <v>18.57</v>
      </c>
    </row>
    <row r="32" spans="1:20" x14ac:dyDescent="0.2">
      <c r="A32">
        <v>1956</v>
      </c>
      <c r="B32">
        <v>15.95</v>
      </c>
      <c r="C32">
        <v>7.14</v>
      </c>
      <c r="D32">
        <v>12.53</v>
      </c>
      <c r="E32">
        <v>4.0599999999999996</v>
      </c>
      <c r="F32">
        <v>5.82</v>
      </c>
      <c r="G32">
        <v>11.52</v>
      </c>
      <c r="H32">
        <v>14.07</v>
      </c>
      <c r="I32">
        <v>10.44</v>
      </c>
      <c r="J32">
        <v>1.44</v>
      </c>
      <c r="K32">
        <v>4.4400000000000004</v>
      </c>
      <c r="L32">
        <v>7.84</v>
      </c>
      <c r="M32">
        <v>12.31</v>
      </c>
      <c r="N32">
        <v>8.4700000000000006</v>
      </c>
      <c r="O32">
        <v>24.51</v>
      </c>
      <c r="P32">
        <v>6.76</v>
      </c>
      <c r="Q32">
        <v>12.37</v>
      </c>
      <c r="R32">
        <v>7.33</v>
      </c>
      <c r="S32">
        <v>4.08</v>
      </c>
      <c r="T32">
        <v>-0.74</v>
      </c>
    </row>
    <row r="33" spans="1:20" x14ac:dyDescent="0.2">
      <c r="A33">
        <v>1957</v>
      </c>
      <c r="B33">
        <v>-27.03</v>
      </c>
      <c r="C33">
        <v>-8.83</v>
      </c>
      <c r="D33">
        <v>-9.1999999999999993</v>
      </c>
      <c r="E33">
        <v>-20.93</v>
      </c>
      <c r="F33">
        <v>-8.9600000000000009</v>
      </c>
      <c r="G33">
        <v>-9.94</v>
      </c>
      <c r="H33">
        <v>-6.26</v>
      </c>
      <c r="I33">
        <v>-20.55</v>
      </c>
      <c r="J33">
        <v>-21.01</v>
      </c>
      <c r="K33">
        <v>-10.53</v>
      </c>
      <c r="L33">
        <v>-5.95</v>
      </c>
      <c r="M33">
        <v>-8.89</v>
      </c>
      <c r="N33">
        <v>-10.46</v>
      </c>
      <c r="O33">
        <v>-8.7899999999999991</v>
      </c>
      <c r="P33">
        <v>-4.2300000000000004</v>
      </c>
      <c r="Q33">
        <v>-20.68</v>
      </c>
      <c r="R33">
        <v>-20.260000000000002</v>
      </c>
      <c r="S33">
        <v>-16.239999999999998</v>
      </c>
      <c r="T33">
        <v>-25.83</v>
      </c>
    </row>
    <row r="34" spans="1:20" x14ac:dyDescent="0.2">
      <c r="A34">
        <v>1958</v>
      </c>
      <c r="B34">
        <v>27.96</v>
      </c>
      <c r="C34">
        <v>41.68</v>
      </c>
      <c r="D34">
        <v>46.21</v>
      </c>
      <c r="E34">
        <v>72.92</v>
      </c>
      <c r="F34">
        <v>41.61</v>
      </c>
      <c r="G34">
        <v>41.08</v>
      </c>
      <c r="H34">
        <v>50.26</v>
      </c>
      <c r="I34">
        <v>50.79</v>
      </c>
      <c r="J34">
        <v>77.069999999999993</v>
      </c>
      <c r="K34">
        <v>45.22</v>
      </c>
      <c r="L34">
        <v>37.869999999999997</v>
      </c>
      <c r="M34">
        <v>41.03</v>
      </c>
      <c r="N34">
        <v>41.19</v>
      </c>
      <c r="O34">
        <v>59.11</v>
      </c>
      <c r="P34">
        <v>37.119999999999997</v>
      </c>
      <c r="Q34">
        <v>38.549999999999997</v>
      </c>
      <c r="R34">
        <v>67.349999999999994</v>
      </c>
      <c r="S34">
        <v>76</v>
      </c>
      <c r="T34">
        <v>78.010000000000005</v>
      </c>
    </row>
    <row r="35" spans="1:20" x14ac:dyDescent="0.2">
      <c r="A35">
        <v>1959</v>
      </c>
      <c r="B35">
        <v>39.17</v>
      </c>
      <c r="C35">
        <v>13.09</v>
      </c>
      <c r="D35">
        <v>11.14</v>
      </c>
      <c r="E35">
        <v>18.25</v>
      </c>
      <c r="F35">
        <v>16.21</v>
      </c>
      <c r="G35">
        <v>7.11</v>
      </c>
      <c r="H35">
        <v>11.01</v>
      </c>
      <c r="I35">
        <v>12.01</v>
      </c>
      <c r="J35">
        <v>17.52</v>
      </c>
      <c r="K35">
        <v>23.18</v>
      </c>
      <c r="L35">
        <v>6.72</v>
      </c>
      <c r="M35">
        <v>3.05</v>
      </c>
      <c r="N35">
        <v>13.5</v>
      </c>
      <c r="O35">
        <v>11.02</v>
      </c>
      <c r="P35">
        <v>10.94</v>
      </c>
      <c r="Q35">
        <v>5.78</v>
      </c>
      <c r="R35">
        <v>19.27</v>
      </c>
      <c r="S35">
        <v>14.29</v>
      </c>
      <c r="T35">
        <v>20.53</v>
      </c>
    </row>
    <row r="36" spans="1:20" x14ac:dyDescent="0.2">
      <c r="A36">
        <v>1960</v>
      </c>
      <c r="B36">
        <v>2.1</v>
      </c>
      <c r="C36">
        <v>-2.58</v>
      </c>
      <c r="D36">
        <v>8.91</v>
      </c>
      <c r="E36">
        <v>-7.47</v>
      </c>
      <c r="F36">
        <v>-1.79</v>
      </c>
      <c r="G36">
        <v>-1.33</v>
      </c>
      <c r="H36">
        <v>14.03</v>
      </c>
      <c r="I36">
        <v>-3.92</v>
      </c>
      <c r="J36">
        <v>-9.6300000000000008</v>
      </c>
      <c r="K36">
        <v>-3.85</v>
      </c>
      <c r="L36">
        <v>3.95</v>
      </c>
      <c r="M36">
        <v>-4.43</v>
      </c>
      <c r="N36">
        <v>3.19</v>
      </c>
      <c r="O36">
        <v>17.64</v>
      </c>
      <c r="P36">
        <v>0.91</v>
      </c>
      <c r="Q36">
        <v>-3.29</v>
      </c>
      <c r="R36">
        <v>-4.72</v>
      </c>
      <c r="S36">
        <v>-5.25</v>
      </c>
      <c r="T36">
        <v>-17.28</v>
      </c>
    </row>
    <row r="37" spans="1:20" x14ac:dyDescent="0.2">
      <c r="A37">
        <v>1961</v>
      </c>
      <c r="B37">
        <v>37.31</v>
      </c>
      <c r="C37">
        <v>26.24</v>
      </c>
      <c r="D37">
        <v>27.06</v>
      </c>
      <c r="E37">
        <v>29.86</v>
      </c>
      <c r="F37">
        <v>23.59</v>
      </c>
      <c r="G37">
        <v>30.93</v>
      </c>
      <c r="H37">
        <v>26.72</v>
      </c>
      <c r="I37">
        <v>29.09</v>
      </c>
      <c r="J37">
        <v>29</v>
      </c>
      <c r="K37">
        <v>22.92</v>
      </c>
      <c r="L37">
        <v>25.07</v>
      </c>
      <c r="M37">
        <v>30.9</v>
      </c>
      <c r="N37">
        <v>28.75</v>
      </c>
      <c r="O37">
        <v>25.45</v>
      </c>
      <c r="P37">
        <v>29.2</v>
      </c>
      <c r="Q37">
        <v>27.16</v>
      </c>
      <c r="R37">
        <v>30.7</v>
      </c>
      <c r="S37">
        <v>23.82</v>
      </c>
      <c r="T37">
        <v>32.32</v>
      </c>
    </row>
    <row r="38" spans="1:20" x14ac:dyDescent="0.2">
      <c r="A38">
        <v>1962</v>
      </c>
      <c r="B38">
        <v>-10.57</v>
      </c>
      <c r="C38">
        <v>-11.07</v>
      </c>
      <c r="D38">
        <v>-6.31</v>
      </c>
      <c r="E38">
        <v>-4.49</v>
      </c>
      <c r="F38">
        <v>-15</v>
      </c>
      <c r="G38">
        <v>-7.56</v>
      </c>
      <c r="H38">
        <v>-3.75</v>
      </c>
      <c r="I38">
        <v>-8.8000000000000007</v>
      </c>
      <c r="J38">
        <v>-5.0599999999999996</v>
      </c>
      <c r="K38">
        <v>-16.86</v>
      </c>
      <c r="L38">
        <v>-7.12</v>
      </c>
      <c r="M38">
        <v>-6.11</v>
      </c>
      <c r="N38">
        <v>-9.02</v>
      </c>
      <c r="O38">
        <v>-10.28</v>
      </c>
      <c r="P38">
        <v>1.86</v>
      </c>
      <c r="Q38">
        <v>-12.8</v>
      </c>
      <c r="R38">
        <v>-4.55</v>
      </c>
      <c r="S38">
        <v>-5.39</v>
      </c>
      <c r="T38">
        <v>-4.28</v>
      </c>
    </row>
    <row r="39" spans="1:20" x14ac:dyDescent="0.2">
      <c r="A39">
        <v>1963</v>
      </c>
      <c r="B39">
        <v>19.510000000000002</v>
      </c>
      <c r="C39">
        <v>21.57</v>
      </c>
      <c r="D39">
        <v>17.149999999999999</v>
      </c>
      <c r="E39">
        <v>31.91</v>
      </c>
      <c r="F39">
        <v>21.44</v>
      </c>
      <c r="G39">
        <v>17.559999999999999</v>
      </c>
      <c r="H39">
        <v>18.88</v>
      </c>
      <c r="I39">
        <v>27.29</v>
      </c>
      <c r="J39">
        <v>32.33</v>
      </c>
      <c r="K39">
        <v>19.23</v>
      </c>
      <c r="L39">
        <v>24.93</v>
      </c>
      <c r="M39">
        <v>22.16</v>
      </c>
      <c r="N39">
        <v>13.14</v>
      </c>
      <c r="O39">
        <v>15.12</v>
      </c>
      <c r="P39">
        <v>22.61</v>
      </c>
      <c r="Q39">
        <v>24.51</v>
      </c>
      <c r="R39">
        <v>30.56</v>
      </c>
      <c r="S39">
        <v>29.26</v>
      </c>
      <c r="T39">
        <v>35.99</v>
      </c>
    </row>
    <row r="40" spans="1:20" x14ac:dyDescent="0.2">
      <c r="A40">
        <v>1964</v>
      </c>
      <c r="B40">
        <v>-13.05</v>
      </c>
      <c r="C40">
        <v>14.28</v>
      </c>
      <c r="D40">
        <v>20.02</v>
      </c>
      <c r="E40">
        <v>19.7</v>
      </c>
      <c r="F40">
        <v>16.18</v>
      </c>
      <c r="G40">
        <v>13.37</v>
      </c>
      <c r="H40">
        <v>20.83</v>
      </c>
      <c r="I40">
        <v>20.87</v>
      </c>
      <c r="J40">
        <v>19.86</v>
      </c>
      <c r="K40">
        <v>14.33</v>
      </c>
      <c r="L40">
        <v>19.78</v>
      </c>
      <c r="M40">
        <v>9.5500000000000007</v>
      </c>
      <c r="N40">
        <v>18.61</v>
      </c>
      <c r="O40">
        <v>22.96</v>
      </c>
      <c r="P40">
        <v>18.57</v>
      </c>
      <c r="Q40">
        <v>21.79</v>
      </c>
      <c r="R40">
        <v>19.72</v>
      </c>
      <c r="S40">
        <v>18.86</v>
      </c>
      <c r="T40">
        <v>22.82</v>
      </c>
    </row>
    <row r="41" spans="1:20" x14ac:dyDescent="0.2">
      <c r="A41">
        <v>1965</v>
      </c>
      <c r="B41">
        <v>218.93</v>
      </c>
      <c r="C41">
        <v>15.12</v>
      </c>
      <c r="D41">
        <v>9.58</v>
      </c>
      <c r="E41">
        <v>26.47</v>
      </c>
      <c r="F41">
        <v>17.14</v>
      </c>
      <c r="G41">
        <v>4.42</v>
      </c>
      <c r="H41">
        <v>16.72</v>
      </c>
      <c r="I41">
        <v>22.09</v>
      </c>
      <c r="J41">
        <v>27.83</v>
      </c>
      <c r="K41">
        <v>20.170000000000002</v>
      </c>
      <c r="L41">
        <v>9.8800000000000008</v>
      </c>
      <c r="M41">
        <v>8.57</v>
      </c>
      <c r="N41">
        <v>0.63</v>
      </c>
      <c r="O41">
        <v>12.14</v>
      </c>
      <c r="P41">
        <v>21.55</v>
      </c>
      <c r="Q41">
        <v>21.5</v>
      </c>
      <c r="R41">
        <v>22.67</v>
      </c>
      <c r="S41">
        <v>23.08</v>
      </c>
      <c r="T41">
        <v>36.590000000000003</v>
      </c>
    </row>
    <row r="42" spans="1:20" x14ac:dyDescent="0.2">
      <c r="A42">
        <v>1966</v>
      </c>
      <c r="B42">
        <v>-22.1</v>
      </c>
      <c r="C42">
        <v>-10.58</v>
      </c>
      <c r="D42">
        <v>-5.55</v>
      </c>
      <c r="E42">
        <v>-9.52</v>
      </c>
      <c r="F42">
        <v>-10.47</v>
      </c>
      <c r="G42">
        <v>-10.51</v>
      </c>
      <c r="H42">
        <v>-3.24</v>
      </c>
      <c r="I42">
        <v>-3.43</v>
      </c>
      <c r="J42">
        <v>-11.49</v>
      </c>
      <c r="K42">
        <v>-10.28</v>
      </c>
      <c r="L42">
        <v>-10.98</v>
      </c>
      <c r="M42">
        <v>-10.82</v>
      </c>
      <c r="N42">
        <v>-10.17</v>
      </c>
      <c r="O42">
        <v>-9.4600000000000009</v>
      </c>
      <c r="P42">
        <v>2.92</v>
      </c>
      <c r="Q42">
        <v>-1.43</v>
      </c>
      <c r="R42">
        <v>-6.51</v>
      </c>
      <c r="S42">
        <v>-9.36</v>
      </c>
      <c r="T42">
        <v>-13.19</v>
      </c>
    </row>
    <row r="43" spans="1:20" x14ac:dyDescent="0.2">
      <c r="A43">
        <v>1967</v>
      </c>
      <c r="B43">
        <v>141.01</v>
      </c>
      <c r="C43">
        <v>30.8</v>
      </c>
      <c r="D43">
        <v>19.09</v>
      </c>
      <c r="E43">
        <v>41.37</v>
      </c>
      <c r="F43">
        <v>33.159999999999997</v>
      </c>
      <c r="G43">
        <v>22.74</v>
      </c>
      <c r="H43">
        <v>14.43</v>
      </c>
      <c r="I43">
        <v>37.81</v>
      </c>
      <c r="J43">
        <v>39.72</v>
      </c>
      <c r="K43">
        <v>38.76</v>
      </c>
      <c r="L43">
        <v>22.3</v>
      </c>
      <c r="M43">
        <v>22.27</v>
      </c>
      <c r="N43">
        <v>22.94</v>
      </c>
      <c r="O43">
        <v>12.43</v>
      </c>
      <c r="P43">
        <v>16.29</v>
      </c>
      <c r="Q43">
        <v>33.53</v>
      </c>
      <c r="R43">
        <v>44.53</v>
      </c>
      <c r="S43">
        <v>44.51</v>
      </c>
      <c r="T43">
        <v>35.36</v>
      </c>
    </row>
    <row r="44" spans="1:20" x14ac:dyDescent="0.2">
      <c r="A44">
        <v>1968</v>
      </c>
      <c r="B44">
        <v>11.68</v>
      </c>
      <c r="C44">
        <v>5.56</v>
      </c>
      <c r="D44">
        <v>18.02</v>
      </c>
      <c r="E44">
        <v>31.45</v>
      </c>
      <c r="F44">
        <v>5.0999999999999996</v>
      </c>
      <c r="G44">
        <v>9.36</v>
      </c>
      <c r="H44">
        <v>19.260000000000002</v>
      </c>
      <c r="I44">
        <v>25.56</v>
      </c>
      <c r="J44">
        <v>33.200000000000003</v>
      </c>
      <c r="K44">
        <v>1.86</v>
      </c>
      <c r="L44">
        <v>10.93</v>
      </c>
      <c r="M44">
        <v>7.84</v>
      </c>
      <c r="N44">
        <v>12.16</v>
      </c>
      <c r="O44">
        <v>13.75</v>
      </c>
      <c r="P44">
        <v>25.54</v>
      </c>
      <c r="Q44">
        <v>23.16</v>
      </c>
      <c r="R44">
        <v>31.62</v>
      </c>
      <c r="S44">
        <v>38.520000000000003</v>
      </c>
      <c r="T44">
        <v>28.41</v>
      </c>
    </row>
    <row r="45" spans="1:20" x14ac:dyDescent="0.2">
      <c r="A45">
        <v>1969</v>
      </c>
      <c r="B45">
        <v>-39.79</v>
      </c>
      <c r="C45">
        <v>0.11</v>
      </c>
      <c r="D45">
        <v>-17.61</v>
      </c>
      <c r="E45">
        <v>-17.88</v>
      </c>
      <c r="F45">
        <v>3.17</v>
      </c>
      <c r="G45">
        <v>-12.89</v>
      </c>
      <c r="H45">
        <v>-13.77</v>
      </c>
      <c r="I45">
        <v>-18.47</v>
      </c>
      <c r="J45">
        <v>-20.92</v>
      </c>
      <c r="K45">
        <v>6.93</v>
      </c>
      <c r="L45">
        <v>-5.54</v>
      </c>
      <c r="M45">
        <v>-8.3699999999999992</v>
      </c>
      <c r="N45">
        <v>-20.43</v>
      </c>
      <c r="O45">
        <v>-11.56</v>
      </c>
      <c r="P45">
        <v>-16.09</v>
      </c>
      <c r="Q45">
        <v>-23.71</v>
      </c>
      <c r="R45">
        <v>-15.94</v>
      </c>
      <c r="S45">
        <v>-17.64</v>
      </c>
      <c r="T45">
        <v>-25.56</v>
      </c>
    </row>
    <row r="46" spans="1:20" x14ac:dyDescent="0.2">
      <c r="A46">
        <v>1970</v>
      </c>
      <c r="B46">
        <v>-15.28</v>
      </c>
      <c r="C46">
        <v>-6.8</v>
      </c>
      <c r="D46">
        <v>6.74</v>
      </c>
      <c r="E46">
        <v>10.08</v>
      </c>
      <c r="F46">
        <v>-10.85</v>
      </c>
      <c r="G46">
        <v>1.66</v>
      </c>
      <c r="H46">
        <v>6.13</v>
      </c>
      <c r="I46">
        <v>12.92</v>
      </c>
      <c r="J46">
        <v>9.61</v>
      </c>
      <c r="K46">
        <v>-13.26</v>
      </c>
      <c r="L46">
        <v>-5.25</v>
      </c>
      <c r="M46">
        <v>6</v>
      </c>
      <c r="N46">
        <v>-4.43</v>
      </c>
      <c r="O46">
        <v>6.12</v>
      </c>
      <c r="P46">
        <v>5.82</v>
      </c>
      <c r="Q46">
        <v>13.83</v>
      </c>
      <c r="R46">
        <v>11.64</v>
      </c>
      <c r="S46">
        <v>11.25</v>
      </c>
      <c r="T46">
        <v>7.76</v>
      </c>
    </row>
    <row r="47" spans="1:20" x14ac:dyDescent="0.2">
      <c r="A47">
        <v>1971</v>
      </c>
      <c r="B47">
        <v>11.6</v>
      </c>
      <c r="C47">
        <v>24.61</v>
      </c>
      <c r="D47">
        <v>7.01</v>
      </c>
      <c r="E47">
        <v>13.6</v>
      </c>
      <c r="F47">
        <v>24.98</v>
      </c>
      <c r="G47">
        <v>14.02</v>
      </c>
      <c r="H47">
        <v>7.93</v>
      </c>
      <c r="I47">
        <v>6.15</v>
      </c>
      <c r="J47">
        <v>18.899999999999999</v>
      </c>
      <c r="K47">
        <v>24.83</v>
      </c>
      <c r="L47">
        <v>25.34</v>
      </c>
      <c r="M47">
        <v>22.33</v>
      </c>
      <c r="N47">
        <v>8.68</v>
      </c>
      <c r="O47">
        <v>11.62</v>
      </c>
      <c r="P47">
        <v>3.68</v>
      </c>
      <c r="Q47">
        <v>5.03</v>
      </c>
      <c r="R47">
        <v>8.14</v>
      </c>
      <c r="S47">
        <v>18.78</v>
      </c>
      <c r="T47">
        <v>18.82</v>
      </c>
    </row>
    <row r="48" spans="1:20" x14ac:dyDescent="0.2">
      <c r="A48">
        <v>1972</v>
      </c>
      <c r="B48">
        <v>12</v>
      </c>
      <c r="C48">
        <v>20.57</v>
      </c>
      <c r="D48">
        <v>10.57</v>
      </c>
      <c r="E48">
        <v>17.07</v>
      </c>
      <c r="F48">
        <v>22.3</v>
      </c>
      <c r="G48">
        <v>8.74</v>
      </c>
      <c r="H48">
        <v>10.72</v>
      </c>
      <c r="I48">
        <v>17.36</v>
      </c>
      <c r="J48">
        <v>9.9499999999999993</v>
      </c>
      <c r="K48">
        <v>26.56</v>
      </c>
      <c r="L48">
        <v>15.17</v>
      </c>
      <c r="M48">
        <v>11.09</v>
      </c>
      <c r="N48">
        <v>6.95</v>
      </c>
      <c r="O48">
        <v>6.87</v>
      </c>
      <c r="P48">
        <v>13.69</v>
      </c>
      <c r="Q48">
        <v>13.66</v>
      </c>
      <c r="R48">
        <v>19.64</v>
      </c>
      <c r="S48">
        <v>11.58</v>
      </c>
      <c r="T48">
        <v>8.27</v>
      </c>
    </row>
    <row r="49" spans="1:20" x14ac:dyDescent="0.2">
      <c r="A49">
        <v>1973</v>
      </c>
      <c r="B49">
        <v>-23.58</v>
      </c>
      <c r="C49">
        <v>-22.53</v>
      </c>
      <c r="D49">
        <v>-11.36</v>
      </c>
      <c r="E49">
        <v>-8.41</v>
      </c>
      <c r="F49">
        <v>-21.67</v>
      </c>
      <c r="G49">
        <v>-20.97</v>
      </c>
      <c r="H49">
        <v>-11.38</v>
      </c>
      <c r="I49">
        <v>-9.14</v>
      </c>
      <c r="J49">
        <v>-10.09</v>
      </c>
      <c r="K49">
        <v>-21.99</v>
      </c>
      <c r="L49">
        <v>-21.78</v>
      </c>
      <c r="M49">
        <v>-26.15</v>
      </c>
      <c r="N49">
        <v>-13.14</v>
      </c>
      <c r="O49">
        <v>-19.03</v>
      </c>
      <c r="P49">
        <v>-6.87</v>
      </c>
      <c r="Q49">
        <v>-9.9</v>
      </c>
      <c r="R49">
        <v>-11.79</v>
      </c>
      <c r="S49">
        <v>-14.33</v>
      </c>
      <c r="T49">
        <v>-4.37</v>
      </c>
    </row>
    <row r="50" spans="1:20" x14ac:dyDescent="0.2">
      <c r="A50">
        <v>1974</v>
      </c>
      <c r="B50">
        <v>-44.5</v>
      </c>
      <c r="C50">
        <v>-29.39</v>
      </c>
      <c r="D50">
        <v>-23.4</v>
      </c>
      <c r="E50">
        <v>-22.57</v>
      </c>
      <c r="F50">
        <v>-31.14</v>
      </c>
      <c r="G50">
        <v>-24.24</v>
      </c>
      <c r="H50">
        <v>-21.4</v>
      </c>
      <c r="I50">
        <v>-22.07</v>
      </c>
      <c r="J50">
        <v>-24.66</v>
      </c>
      <c r="K50">
        <v>-33.299999999999997</v>
      </c>
      <c r="L50">
        <v>-25</v>
      </c>
      <c r="M50">
        <v>-20.82</v>
      </c>
      <c r="N50">
        <v>-28.34</v>
      </c>
      <c r="O50">
        <v>-21.84</v>
      </c>
      <c r="P50">
        <v>-21.18</v>
      </c>
      <c r="Q50">
        <v>-22.21</v>
      </c>
      <c r="R50">
        <v>-20.28</v>
      </c>
      <c r="S50">
        <v>-25.61</v>
      </c>
      <c r="T50">
        <v>-24.01</v>
      </c>
    </row>
    <row r="51" spans="1:20" x14ac:dyDescent="0.2">
      <c r="A51">
        <v>1975</v>
      </c>
      <c r="B51">
        <v>42.06</v>
      </c>
      <c r="C51">
        <v>35.409999999999997</v>
      </c>
      <c r="D51">
        <v>43.32</v>
      </c>
      <c r="E51">
        <v>54.96</v>
      </c>
      <c r="F51">
        <v>32.78</v>
      </c>
      <c r="G51">
        <v>49.21</v>
      </c>
      <c r="H51">
        <v>34.700000000000003</v>
      </c>
      <c r="I51">
        <v>56.25</v>
      </c>
      <c r="J51">
        <v>47.71</v>
      </c>
      <c r="K51">
        <v>31.44</v>
      </c>
      <c r="L51">
        <v>35.76</v>
      </c>
      <c r="M51">
        <v>45.45</v>
      </c>
      <c r="N51">
        <v>55.94</v>
      </c>
      <c r="O51">
        <v>31.95</v>
      </c>
      <c r="P51">
        <v>41.94</v>
      </c>
      <c r="Q51">
        <v>50.24</v>
      </c>
      <c r="R51">
        <v>63.57</v>
      </c>
      <c r="S51">
        <v>48.07</v>
      </c>
      <c r="T51">
        <v>48</v>
      </c>
    </row>
    <row r="52" spans="1:20" x14ac:dyDescent="0.2">
      <c r="A52">
        <v>1976</v>
      </c>
      <c r="B52">
        <v>82.73</v>
      </c>
      <c r="C52">
        <v>18.2</v>
      </c>
      <c r="D52">
        <v>41.57</v>
      </c>
      <c r="E52">
        <v>50.38</v>
      </c>
      <c r="F52">
        <v>14.18</v>
      </c>
      <c r="G52">
        <v>34.81</v>
      </c>
      <c r="H52">
        <v>42.88</v>
      </c>
      <c r="I52">
        <v>43.37</v>
      </c>
      <c r="J52">
        <v>56.44</v>
      </c>
      <c r="K52">
        <v>11.3</v>
      </c>
      <c r="L52">
        <v>20.8</v>
      </c>
      <c r="M52">
        <v>32.83</v>
      </c>
      <c r="N52">
        <v>38.340000000000003</v>
      </c>
      <c r="O52">
        <v>43.85</v>
      </c>
      <c r="P52">
        <v>41.73</v>
      </c>
      <c r="Q52">
        <v>43.63</v>
      </c>
      <c r="R52">
        <v>43.44</v>
      </c>
      <c r="S52">
        <v>53.1</v>
      </c>
      <c r="T52">
        <v>62.12</v>
      </c>
    </row>
    <row r="53" spans="1:20" x14ac:dyDescent="0.2">
      <c r="A53">
        <v>1977</v>
      </c>
      <c r="B53">
        <v>20.91</v>
      </c>
      <c r="C53">
        <v>-8.2100000000000009</v>
      </c>
      <c r="D53">
        <v>1.01</v>
      </c>
      <c r="E53">
        <v>8.34</v>
      </c>
      <c r="F53">
        <v>-9.0399999999999991</v>
      </c>
      <c r="G53">
        <v>-4.5599999999999996</v>
      </c>
      <c r="H53">
        <v>2.5099999999999998</v>
      </c>
      <c r="I53">
        <v>4.28</v>
      </c>
      <c r="J53">
        <v>10.39</v>
      </c>
      <c r="K53">
        <v>-9.84</v>
      </c>
      <c r="L53">
        <v>-6.9</v>
      </c>
      <c r="M53">
        <v>-5.93</v>
      </c>
      <c r="N53">
        <v>-2.69</v>
      </c>
      <c r="O53">
        <v>2.2999999999999998</v>
      </c>
      <c r="P53">
        <v>2.84</v>
      </c>
      <c r="Q53">
        <v>2.83</v>
      </c>
      <c r="R53">
        <v>6.34</v>
      </c>
      <c r="S53">
        <v>12.43</v>
      </c>
      <c r="T53">
        <v>7.35</v>
      </c>
    </row>
    <row r="54" spans="1:20" x14ac:dyDescent="0.2">
      <c r="A54">
        <v>1978</v>
      </c>
      <c r="B54">
        <v>3.24</v>
      </c>
      <c r="C54">
        <v>7.62</v>
      </c>
      <c r="D54">
        <v>8.52</v>
      </c>
      <c r="E54">
        <v>9.91</v>
      </c>
      <c r="F54">
        <v>7.64</v>
      </c>
      <c r="G54">
        <v>5.84</v>
      </c>
      <c r="H54">
        <v>11.34</v>
      </c>
      <c r="I54">
        <v>7.53</v>
      </c>
      <c r="J54">
        <v>12.39</v>
      </c>
      <c r="K54">
        <v>11.03</v>
      </c>
      <c r="L54">
        <v>2.4300000000000002</v>
      </c>
      <c r="M54">
        <v>7.67</v>
      </c>
      <c r="N54">
        <v>4.1100000000000003</v>
      </c>
      <c r="O54">
        <v>13.63</v>
      </c>
      <c r="P54">
        <v>9.23</v>
      </c>
      <c r="Q54">
        <v>7.78</v>
      </c>
      <c r="R54">
        <v>7.14</v>
      </c>
      <c r="S54">
        <v>12.23</v>
      </c>
      <c r="T54">
        <v>12.16</v>
      </c>
    </row>
    <row r="55" spans="1:20" x14ac:dyDescent="0.2">
      <c r="A55">
        <v>1979</v>
      </c>
      <c r="B55">
        <v>48.23</v>
      </c>
      <c r="C55">
        <v>19.55</v>
      </c>
      <c r="D55">
        <v>24.9</v>
      </c>
      <c r="E55">
        <v>26.21</v>
      </c>
      <c r="F55">
        <v>16.05</v>
      </c>
      <c r="G55">
        <v>32.36</v>
      </c>
      <c r="H55">
        <v>23.43</v>
      </c>
      <c r="I55">
        <v>22.12</v>
      </c>
      <c r="J55">
        <v>28.62</v>
      </c>
      <c r="K55">
        <v>10.83</v>
      </c>
      <c r="L55">
        <v>24.73</v>
      </c>
      <c r="M55">
        <v>30.86</v>
      </c>
      <c r="N55">
        <v>33.97</v>
      </c>
      <c r="O55">
        <v>23.53</v>
      </c>
      <c r="P55">
        <v>23.2</v>
      </c>
      <c r="Q55">
        <v>22.62</v>
      </c>
      <c r="R55">
        <v>23.19</v>
      </c>
      <c r="S55">
        <v>26.67</v>
      </c>
      <c r="T55">
        <v>33.03</v>
      </c>
    </row>
    <row r="56" spans="1:20" x14ac:dyDescent="0.2">
      <c r="A56">
        <v>1980</v>
      </c>
      <c r="B56">
        <v>11.53</v>
      </c>
      <c r="C56">
        <v>36.92</v>
      </c>
      <c r="D56">
        <v>36.47</v>
      </c>
      <c r="E56">
        <v>17.2</v>
      </c>
      <c r="F56">
        <v>39.33</v>
      </c>
      <c r="G56">
        <v>38.92</v>
      </c>
      <c r="H56">
        <v>37.93</v>
      </c>
      <c r="I56">
        <v>19.190000000000001</v>
      </c>
      <c r="J56">
        <v>18.07</v>
      </c>
      <c r="K56">
        <v>41.68</v>
      </c>
      <c r="L56">
        <v>35.86</v>
      </c>
      <c r="M56">
        <v>33.159999999999997</v>
      </c>
      <c r="N56">
        <v>47.63</v>
      </c>
      <c r="O56">
        <v>42.75</v>
      </c>
      <c r="P56">
        <v>32.270000000000003</v>
      </c>
      <c r="Q56">
        <v>21.05</v>
      </c>
      <c r="R56">
        <v>17.39</v>
      </c>
      <c r="S56">
        <v>18.920000000000002</v>
      </c>
      <c r="T56">
        <v>15.74</v>
      </c>
    </row>
    <row r="57" spans="1:20" x14ac:dyDescent="0.2">
      <c r="A57">
        <v>1981</v>
      </c>
      <c r="B57">
        <v>23.56</v>
      </c>
      <c r="C57">
        <v>-7.97</v>
      </c>
      <c r="D57">
        <v>-5.1100000000000003</v>
      </c>
      <c r="E57">
        <v>14.8</v>
      </c>
      <c r="F57">
        <v>-8.42</v>
      </c>
      <c r="G57">
        <v>-5.84</v>
      </c>
      <c r="H57">
        <v>-9.9700000000000006</v>
      </c>
      <c r="I57">
        <v>8.44</v>
      </c>
      <c r="J57">
        <v>17.43</v>
      </c>
      <c r="K57">
        <v>-13.85</v>
      </c>
      <c r="L57">
        <v>-2.2599999999999998</v>
      </c>
      <c r="M57">
        <v>-6.86</v>
      </c>
      <c r="N57">
        <v>-4.42</v>
      </c>
      <c r="O57">
        <v>-15.79</v>
      </c>
      <c r="P57">
        <v>-1.04</v>
      </c>
      <c r="Q57">
        <v>6.44</v>
      </c>
      <c r="R57">
        <v>10.7</v>
      </c>
      <c r="S57">
        <v>18.899999999999999</v>
      </c>
      <c r="T57">
        <v>11.18</v>
      </c>
    </row>
    <row r="58" spans="1:20" x14ac:dyDescent="0.2">
      <c r="A58">
        <v>1982</v>
      </c>
      <c r="B58">
        <v>117.14</v>
      </c>
      <c r="C58">
        <v>21.97</v>
      </c>
      <c r="D58">
        <v>19.420000000000002</v>
      </c>
      <c r="E58">
        <v>29.26</v>
      </c>
      <c r="F58">
        <v>21.26</v>
      </c>
      <c r="G58">
        <v>18.309999999999999</v>
      </c>
      <c r="H58">
        <v>20.9</v>
      </c>
      <c r="I58">
        <v>25.62</v>
      </c>
      <c r="J58">
        <v>32.49</v>
      </c>
      <c r="K58">
        <v>12.94</v>
      </c>
      <c r="L58">
        <v>28.85</v>
      </c>
      <c r="M58">
        <v>23.23</v>
      </c>
      <c r="N58">
        <v>12.33</v>
      </c>
      <c r="O58">
        <v>18.670000000000002</v>
      </c>
      <c r="P58">
        <v>24.02</v>
      </c>
      <c r="Q58">
        <v>24.65</v>
      </c>
      <c r="R58">
        <v>27.06</v>
      </c>
      <c r="S58">
        <v>28.55</v>
      </c>
      <c r="T58">
        <v>41.67</v>
      </c>
    </row>
    <row r="59" spans="1:20" x14ac:dyDescent="0.2">
      <c r="A59">
        <v>1983</v>
      </c>
      <c r="B59">
        <v>52.9</v>
      </c>
      <c r="C59">
        <v>15.41</v>
      </c>
      <c r="D59">
        <v>26.99</v>
      </c>
      <c r="E59">
        <v>29.99</v>
      </c>
      <c r="F59">
        <v>16.510000000000002</v>
      </c>
      <c r="G59">
        <v>18.78</v>
      </c>
      <c r="H59">
        <v>26.85</v>
      </c>
      <c r="I59">
        <v>26.76</v>
      </c>
      <c r="J59">
        <v>33.549999999999997</v>
      </c>
      <c r="K59">
        <v>14.37</v>
      </c>
      <c r="L59">
        <v>21.04</v>
      </c>
      <c r="M59">
        <v>12.75</v>
      </c>
      <c r="N59">
        <v>27.37</v>
      </c>
      <c r="O59">
        <v>26.28</v>
      </c>
      <c r="P59">
        <v>26.98</v>
      </c>
      <c r="Q59">
        <v>26.73</v>
      </c>
      <c r="R59">
        <v>26.78</v>
      </c>
      <c r="S59">
        <v>28.97</v>
      </c>
      <c r="T59">
        <v>43.42</v>
      </c>
    </row>
    <row r="60" spans="1:20" x14ac:dyDescent="0.2">
      <c r="A60">
        <v>1984</v>
      </c>
      <c r="B60">
        <v>-10.48</v>
      </c>
      <c r="C60">
        <v>-2.98</v>
      </c>
      <c r="D60">
        <v>5.37</v>
      </c>
      <c r="E60">
        <v>15.15</v>
      </c>
      <c r="F60">
        <v>-4.43</v>
      </c>
      <c r="G60">
        <v>4.59</v>
      </c>
      <c r="H60">
        <v>4.17</v>
      </c>
      <c r="I60">
        <v>7.54</v>
      </c>
      <c r="J60">
        <v>19.12</v>
      </c>
      <c r="K60">
        <v>-7.8</v>
      </c>
      <c r="L60">
        <v>0.93</v>
      </c>
      <c r="M60">
        <v>1.64</v>
      </c>
      <c r="N60">
        <v>8.7899999999999991</v>
      </c>
      <c r="O60">
        <v>-1.22</v>
      </c>
      <c r="P60">
        <v>9.5399999999999991</v>
      </c>
      <c r="Q60">
        <v>4.9000000000000004</v>
      </c>
      <c r="R60">
        <v>9.56</v>
      </c>
      <c r="S60">
        <v>16.46</v>
      </c>
      <c r="T60">
        <v>22.38</v>
      </c>
    </row>
    <row r="61" spans="1:20" x14ac:dyDescent="0.2">
      <c r="A61">
        <v>1985</v>
      </c>
      <c r="B61">
        <v>23.53</v>
      </c>
      <c r="C61">
        <v>32.340000000000003</v>
      </c>
      <c r="D61">
        <v>32.79</v>
      </c>
      <c r="E61">
        <v>31.83</v>
      </c>
      <c r="F61">
        <v>31.17</v>
      </c>
      <c r="G61">
        <v>36.14</v>
      </c>
      <c r="H61">
        <v>33.18</v>
      </c>
      <c r="I61">
        <v>30.06</v>
      </c>
      <c r="J61">
        <v>32.9</v>
      </c>
      <c r="K61">
        <v>29.07</v>
      </c>
      <c r="L61">
        <v>34.130000000000003</v>
      </c>
      <c r="M61">
        <v>36.07</v>
      </c>
      <c r="N61">
        <v>36.58</v>
      </c>
      <c r="O61">
        <v>39.200000000000003</v>
      </c>
      <c r="P61">
        <v>28.61</v>
      </c>
      <c r="Q61">
        <v>30.56</v>
      </c>
      <c r="R61">
        <v>29.72</v>
      </c>
      <c r="S61">
        <v>35.4</v>
      </c>
      <c r="T61">
        <v>28.95</v>
      </c>
    </row>
    <row r="62" spans="1:20" x14ac:dyDescent="0.2">
      <c r="A62">
        <v>1986</v>
      </c>
      <c r="B62">
        <v>8.41</v>
      </c>
      <c r="C62">
        <v>13.14</v>
      </c>
      <c r="D62">
        <v>18.670000000000002</v>
      </c>
      <c r="E62">
        <v>20.79</v>
      </c>
      <c r="F62">
        <v>12.08</v>
      </c>
      <c r="G62">
        <v>18.91</v>
      </c>
      <c r="H62">
        <v>15.17</v>
      </c>
      <c r="I62">
        <v>18.739999999999998</v>
      </c>
      <c r="J62">
        <v>23.81</v>
      </c>
      <c r="K62">
        <v>9.5399999999999991</v>
      </c>
      <c r="L62">
        <v>14.74</v>
      </c>
      <c r="M62">
        <v>16.5</v>
      </c>
      <c r="N62">
        <v>22.51</v>
      </c>
      <c r="O62">
        <v>12.79</v>
      </c>
      <c r="P62">
        <v>17.88</v>
      </c>
      <c r="Q62">
        <v>21.71</v>
      </c>
      <c r="R62">
        <v>14.91</v>
      </c>
      <c r="S62">
        <v>26.8</v>
      </c>
      <c r="T62">
        <v>18.39</v>
      </c>
    </row>
    <row r="63" spans="1:20" x14ac:dyDescent="0.2">
      <c r="A63">
        <v>1987</v>
      </c>
      <c r="B63">
        <v>-8.8000000000000007</v>
      </c>
      <c r="C63">
        <v>4.96</v>
      </c>
      <c r="D63">
        <v>2.25</v>
      </c>
      <c r="E63">
        <v>-2.61</v>
      </c>
      <c r="F63">
        <v>5.35</v>
      </c>
      <c r="G63">
        <v>1.48</v>
      </c>
      <c r="H63">
        <v>-0.14000000000000001</v>
      </c>
      <c r="I63">
        <v>2.67</v>
      </c>
      <c r="J63">
        <v>-0.99</v>
      </c>
      <c r="K63">
        <v>1.64</v>
      </c>
      <c r="L63">
        <v>9.14</v>
      </c>
      <c r="M63">
        <v>3.72</v>
      </c>
      <c r="N63">
        <v>-0.15</v>
      </c>
      <c r="O63">
        <v>-0.63</v>
      </c>
      <c r="P63">
        <v>0.55000000000000004</v>
      </c>
      <c r="Q63">
        <v>9.1</v>
      </c>
      <c r="R63">
        <v>-5.59</v>
      </c>
      <c r="S63">
        <v>-2.82</v>
      </c>
      <c r="T63">
        <v>1.85</v>
      </c>
    </row>
    <row r="64" spans="1:20" x14ac:dyDescent="0.2">
      <c r="A64">
        <v>1988</v>
      </c>
      <c r="B64">
        <v>13.6</v>
      </c>
      <c r="C64">
        <v>12</v>
      </c>
      <c r="D64">
        <v>20.23</v>
      </c>
      <c r="E64">
        <v>26.32</v>
      </c>
      <c r="F64">
        <v>10.69</v>
      </c>
      <c r="G64">
        <v>19</v>
      </c>
      <c r="H64">
        <v>17.829999999999998</v>
      </c>
      <c r="I64">
        <v>22.3</v>
      </c>
      <c r="J64">
        <v>29.26</v>
      </c>
      <c r="K64">
        <v>9.89</v>
      </c>
      <c r="L64">
        <v>11.5</v>
      </c>
      <c r="M64">
        <v>15.96</v>
      </c>
      <c r="N64">
        <v>21.74</v>
      </c>
      <c r="O64">
        <v>17.93</v>
      </c>
      <c r="P64">
        <v>17.809999999999999</v>
      </c>
      <c r="Q64">
        <v>23.26</v>
      </c>
      <c r="R64">
        <v>20.49</v>
      </c>
      <c r="S64">
        <v>27.01</v>
      </c>
      <c r="T64">
        <v>32.56</v>
      </c>
    </row>
    <row r="65" spans="1:20" x14ac:dyDescent="0.2">
      <c r="A65">
        <v>1989</v>
      </c>
      <c r="B65">
        <v>33.89</v>
      </c>
      <c r="C65">
        <v>34.19</v>
      </c>
      <c r="D65">
        <v>24.74</v>
      </c>
      <c r="E65">
        <v>28.41</v>
      </c>
      <c r="F65">
        <v>33.96</v>
      </c>
      <c r="G65">
        <v>23.64</v>
      </c>
      <c r="H65">
        <v>28.53</v>
      </c>
      <c r="I65">
        <v>30.2</v>
      </c>
      <c r="J65">
        <v>28.69</v>
      </c>
      <c r="K65">
        <v>36.15</v>
      </c>
      <c r="L65">
        <v>30.78</v>
      </c>
      <c r="M65">
        <v>34.450000000000003</v>
      </c>
      <c r="N65">
        <v>12.58</v>
      </c>
      <c r="O65">
        <v>28.25</v>
      </c>
      <c r="P65">
        <v>28.81</v>
      </c>
      <c r="Q65">
        <v>32.44</v>
      </c>
      <c r="R65">
        <v>28.12</v>
      </c>
      <c r="S65">
        <v>28.72</v>
      </c>
      <c r="T65">
        <v>27.91</v>
      </c>
    </row>
    <row r="66" spans="1:20" x14ac:dyDescent="0.2">
      <c r="A66">
        <v>1990</v>
      </c>
      <c r="B66">
        <v>-26.96</v>
      </c>
      <c r="C66">
        <v>-0.98</v>
      </c>
      <c r="D66">
        <v>-6.62</v>
      </c>
      <c r="E66">
        <v>-15.36</v>
      </c>
      <c r="F66">
        <v>2.4500000000000002</v>
      </c>
      <c r="G66">
        <v>-4.32</v>
      </c>
      <c r="H66">
        <v>-6.79</v>
      </c>
      <c r="I66">
        <v>-15.77</v>
      </c>
      <c r="J66">
        <v>-16.68</v>
      </c>
      <c r="K66">
        <v>5.9</v>
      </c>
      <c r="L66">
        <v>-2.73</v>
      </c>
      <c r="M66">
        <v>-8.58</v>
      </c>
      <c r="N66">
        <v>1.94</v>
      </c>
      <c r="O66">
        <v>-2.59</v>
      </c>
      <c r="P66">
        <v>-11.86</v>
      </c>
      <c r="Q66">
        <v>-17.98</v>
      </c>
      <c r="R66">
        <v>-13.21</v>
      </c>
      <c r="S66">
        <v>-9.15</v>
      </c>
      <c r="T66">
        <v>-29.15</v>
      </c>
    </row>
    <row r="67" spans="1:20" x14ac:dyDescent="0.2">
      <c r="A67">
        <v>1991</v>
      </c>
      <c r="B67">
        <v>45.88</v>
      </c>
      <c r="C67">
        <v>44.02</v>
      </c>
      <c r="D67">
        <v>24.18</v>
      </c>
      <c r="E67">
        <v>29.39</v>
      </c>
      <c r="F67">
        <v>49.8</v>
      </c>
      <c r="G67">
        <v>24.75</v>
      </c>
      <c r="H67">
        <v>22.06</v>
      </c>
      <c r="I67">
        <v>35.47</v>
      </c>
      <c r="J67">
        <v>29.64</v>
      </c>
      <c r="K67">
        <v>57.94</v>
      </c>
      <c r="L67">
        <v>32.96</v>
      </c>
      <c r="M67">
        <v>26.71</v>
      </c>
      <c r="N67">
        <v>22.21</v>
      </c>
      <c r="O67">
        <v>20.36</v>
      </c>
      <c r="P67">
        <v>24.19</v>
      </c>
      <c r="Q67">
        <v>41.83</v>
      </c>
      <c r="R67">
        <v>29.23</v>
      </c>
      <c r="S67">
        <v>31.21</v>
      </c>
      <c r="T67">
        <v>27.46</v>
      </c>
    </row>
    <row r="68" spans="1:20" x14ac:dyDescent="0.2">
      <c r="A68">
        <v>1992</v>
      </c>
      <c r="B68">
        <v>8.66</v>
      </c>
      <c r="C68">
        <v>6.16</v>
      </c>
      <c r="D68">
        <v>10.72</v>
      </c>
      <c r="E68">
        <v>25.93</v>
      </c>
      <c r="F68">
        <v>2.83</v>
      </c>
      <c r="G68">
        <v>16.5</v>
      </c>
      <c r="H68">
        <v>8.44</v>
      </c>
      <c r="I68">
        <v>18.84</v>
      </c>
      <c r="J68">
        <v>31.06</v>
      </c>
      <c r="K68">
        <v>-1.26</v>
      </c>
      <c r="L68">
        <v>14.05</v>
      </c>
      <c r="M68">
        <v>18.010000000000002</v>
      </c>
      <c r="N68">
        <v>14.4</v>
      </c>
      <c r="O68">
        <v>12.3</v>
      </c>
      <c r="P68">
        <v>4.12</v>
      </c>
      <c r="Q68">
        <v>16.649999999999999</v>
      </c>
      <c r="R68">
        <v>21.24</v>
      </c>
      <c r="S68">
        <v>26.3</v>
      </c>
      <c r="T68">
        <v>41.48</v>
      </c>
    </row>
    <row r="69" spans="1:20" x14ac:dyDescent="0.2">
      <c r="A69">
        <v>1993</v>
      </c>
      <c r="B69">
        <v>40</v>
      </c>
      <c r="C69">
        <v>1.93</v>
      </c>
      <c r="D69">
        <v>18.09</v>
      </c>
      <c r="E69">
        <v>20.52</v>
      </c>
      <c r="F69">
        <v>-1.76</v>
      </c>
      <c r="G69">
        <v>15.58</v>
      </c>
      <c r="H69">
        <v>17.87</v>
      </c>
      <c r="I69">
        <v>16.940000000000001</v>
      </c>
      <c r="J69">
        <v>25</v>
      </c>
      <c r="K69">
        <v>-4.66</v>
      </c>
      <c r="L69">
        <v>4.5599999999999996</v>
      </c>
      <c r="M69">
        <v>13.82</v>
      </c>
      <c r="N69">
        <v>18.72</v>
      </c>
      <c r="O69">
        <v>16.170000000000002</v>
      </c>
      <c r="P69">
        <v>20.09</v>
      </c>
      <c r="Q69">
        <v>18.53</v>
      </c>
      <c r="R69">
        <v>15.04</v>
      </c>
      <c r="S69">
        <v>21.49</v>
      </c>
      <c r="T69">
        <v>28.65</v>
      </c>
    </row>
    <row r="70" spans="1:20" x14ac:dyDescent="0.2">
      <c r="A70">
        <v>1994</v>
      </c>
      <c r="B70">
        <v>-8.1</v>
      </c>
      <c r="C70">
        <v>0.59</v>
      </c>
      <c r="D70">
        <v>2.5099999999999998</v>
      </c>
      <c r="E70">
        <v>-6.7</v>
      </c>
      <c r="F70">
        <v>1.01</v>
      </c>
      <c r="G70">
        <v>-0.25</v>
      </c>
      <c r="H70">
        <v>3.07</v>
      </c>
      <c r="I70">
        <v>-3.76</v>
      </c>
      <c r="J70">
        <v>-4.05</v>
      </c>
      <c r="K70">
        <v>-0.24</v>
      </c>
      <c r="L70">
        <v>2.94</v>
      </c>
      <c r="M70">
        <v>-2.63</v>
      </c>
      <c r="N70">
        <v>2.78</v>
      </c>
      <c r="O70">
        <v>-1.89</v>
      </c>
      <c r="P70">
        <v>6.93</v>
      </c>
      <c r="Q70">
        <v>1.1200000000000001</v>
      </c>
      <c r="R70">
        <v>-9.5399999999999991</v>
      </c>
      <c r="S70">
        <v>-4.0999999999999996</v>
      </c>
      <c r="T70">
        <v>-3.77</v>
      </c>
    </row>
    <row r="71" spans="1:20" x14ac:dyDescent="0.2">
      <c r="A71">
        <v>1995</v>
      </c>
      <c r="B71">
        <v>24.73</v>
      </c>
      <c r="C71">
        <v>36.299999999999997</v>
      </c>
      <c r="D71">
        <v>35.5</v>
      </c>
      <c r="E71">
        <v>43.07</v>
      </c>
      <c r="F71">
        <v>38.04</v>
      </c>
      <c r="G71">
        <v>31.8</v>
      </c>
      <c r="H71">
        <v>37.229999999999997</v>
      </c>
      <c r="I71">
        <v>35.130000000000003</v>
      </c>
      <c r="J71">
        <v>45.88</v>
      </c>
      <c r="K71">
        <v>37.9</v>
      </c>
      <c r="L71">
        <v>38.15</v>
      </c>
      <c r="M71">
        <v>29.8</v>
      </c>
      <c r="N71">
        <v>33.79</v>
      </c>
      <c r="O71">
        <v>33.58</v>
      </c>
      <c r="P71">
        <v>41.1</v>
      </c>
      <c r="Q71">
        <v>29.73</v>
      </c>
      <c r="R71">
        <v>40.32</v>
      </c>
      <c r="S71">
        <v>46.26</v>
      </c>
      <c r="T71">
        <v>45.22</v>
      </c>
    </row>
    <row r="72" spans="1:20" x14ac:dyDescent="0.2">
      <c r="A72">
        <v>1996</v>
      </c>
      <c r="B72">
        <v>8.35</v>
      </c>
      <c r="C72">
        <v>20.66</v>
      </c>
      <c r="D72">
        <v>23.26</v>
      </c>
      <c r="E72">
        <v>23.24</v>
      </c>
      <c r="F72">
        <v>20.66</v>
      </c>
      <c r="G72">
        <v>22.33</v>
      </c>
      <c r="H72">
        <v>23.77</v>
      </c>
      <c r="I72">
        <v>23.34</v>
      </c>
      <c r="J72">
        <v>23.23</v>
      </c>
      <c r="K72">
        <v>19.559999999999999</v>
      </c>
      <c r="L72">
        <v>22.2</v>
      </c>
      <c r="M72">
        <v>20.62</v>
      </c>
      <c r="N72">
        <v>23.4</v>
      </c>
      <c r="O72">
        <v>23.05</v>
      </c>
      <c r="P72">
        <v>25.5</v>
      </c>
      <c r="Q72">
        <v>23.44</v>
      </c>
      <c r="R72">
        <v>23.25</v>
      </c>
      <c r="S72">
        <v>22.56</v>
      </c>
      <c r="T72">
        <v>24.81</v>
      </c>
    </row>
    <row r="73" spans="1:20" x14ac:dyDescent="0.2">
      <c r="A73">
        <v>1997</v>
      </c>
      <c r="B73">
        <v>23.14</v>
      </c>
      <c r="C73">
        <v>30.21</v>
      </c>
      <c r="D73">
        <v>31.9</v>
      </c>
      <c r="E73">
        <v>38.36</v>
      </c>
      <c r="F73">
        <v>29.49</v>
      </c>
      <c r="G73">
        <v>29.21</v>
      </c>
      <c r="H73">
        <v>35.58</v>
      </c>
      <c r="I73">
        <v>36.770000000000003</v>
      </c>
      <c r="J73">
        <v>34.61</v>
      </c>
      <c r="K73">
        <v>28.83</v>
      </c>
      <c r="L73">
        <v>30.83</v>
      </c>
      <c r="M73">
        <v>30.84</v>
      </c>
      <c r="N73">
        <v>26.88</v>
      </c>
      <c r="O73">
        <v>37.119999999999997</v>
      </c>
      <c r="P73">
        <v>33.75</v>
      </c>
      <c r="Q73">
        <v>31.77</v>
      </c>
      <c r="R73">
        <v>43.04</v>
      </c>
      <c r="S73">
        <v>35.549999999999997</v>
      </c>
      <c r="T73">
        <v>32.840000000000003</v>
      </c>
    </row>
    <row r="74" spans="1:20" x14ac:dyDescent="0.2">
      <c r="A74">
        <v>1998</v>
      </c>
      <c r="B74">
        <v>22.05</v>
      </c>
      <c r="C74">
        <v>36.36</v>
      </c>
      <c r="D74">
        <v>7.45</v>
      </c>
      <c r="E74">
        <v>13.06</v>
      </c>
      <c r="F74">
        <v>41.69</v>
      </c>
      <c r="G74">
        <v>9.7899999999999991</v>
      </c>
      <c r="H74">
        <v>7.8</v>
      </c>
      <c r="I74">
        <v>15.47</v>
      </c>
      <c r="J74">
        <v>10.29</v>
      </c>
      <c r="K74">
        <v>41.66</v>
      </c>
      <c r="L74">
        <v>42.51</v>
      </c>
      <c r="M74">
        <v>15.99</v>
      </c>
      <c r="N74">
        <v>3.08</v>
      </c>
      <c r="O74">
        <v>6.08</v>
      </c>
      <c r="P74">
        <v>10.47</v>
      </c>
      <c r="Q74">
        <v>14.83</v>
      </c>
      <c r="R74">
        <v>16.440000000000001</v>
      </c>
      <c r="S74">
        <v>6.51</v>
      </c>
      <c r="T74">
        <v>15.87</v>
      </c>
    </row>
    <row r="75" spans="1:20" x14ac:dyDescent="0.2">
      <c r="A75">
        <v>1999</v>
      </c>
      <c r="B75">
        <v>45.66</v>
      </c>
      <c r="C75">
        <v>27.69</v>
      </c>
      <c r="D75">
        <v>8.17</v>
      </c>
      <c r="E75">
        <v>3.91</v>
      </c>
      <c r="F75">
        <v>28.6</v>
      </c>
      <c r="G75">
        <v>19.14</v>
      </c>
      <c r="H75">
        <v>3.63</v>
      </c>
      <c r="I75">
        <v>0.76</v>
      </c>
      <c r="J75">
        <v>4.13</v>
      </c>
      <c r="K75">
        <v>30.24</v>
      </c>
      <c r="L75">
        <v>21.91</v>
      </c>
      <c r="M75">
        <v>22.21</v>
      </c>
      <c r="N75">
        <v>16.09</v>
      </c>
      <c r="O75">
        <v>4.6500000000000004</v>
      </c>
      <c r="P75">
        <v>2.35</v>
      </c>
      <c r="Q75">
        <v>0.99</v>
      </c>
      <c r="R75">
        <v>4</v>
      </c>
      <c r="S75">
        <v>2.37</v>
      </c>
      <c r="T75">
        <v>7.76</v>
      </c>
    </row>
    <row r="76" spans="1:20" x14ac:dyDescent="0.2">
      <c r="A76">
        <v>2000</v>
      </c>
      <c r="B76">
        <v>-34.54</v>
      </c>
      <c r="C76">
        <v>-13.24</v>
      </c>
      <c r="D76">
        <v>14.14</v>
      </c>
      <c r="E76">
        <v>28.86</v>
      </c>
      <c r="F76">
        <v>-14.56</v>
      </c>
      <c r="G76">
        <v>4.21</v>
      </c>
      <c r="H76">
        <v>14.02</v>
      </c>
      <c r="I76">
        <v>28.02</v>
      </c>
      <c r="J76">
        <v>21.92</v>
      </c>
      <c r="K76">
        <v>-20.68</v>
      </c>
      <c r="L76">
        <v>1.1499999999999999</v>
      </c>
      <c r="M76">
        <v>0.55000000000000004</v>
      </c>
      <c r="N76">
        <v>10.64</v>
      </c>
      <c r="O76">
        <v>6.22</v>
      </c>
      <c r="P76">
        <v>30.61</v>
      </c>
      <c r="Q76">
        <v>24.04</v>
      </c>
      <c r="R76">
        <v>36.409999999999997</v>
      </c>
      <c r="S76">
        <v>26.05</v>
      </c>
      <c r="T76">
        <v>13.69</v>
      </c>
    </row>
    <row r="77" spans="1:20" x14ac:dyDescent="0.2">
      <c r="A77">
        <v>2001</v>
      </c>
      <c r="B77">
        <v>-12.23</v>
      </c>
      <c r="C77">
        <v>-14.42</v>
      </c>
      <c r="D77">
        <v>1.79</v>
      </c>
      <c r="E77">
        <v>6.5</v>
      </c>
      <c r="F77">
        <v>-15.91</v>
      </c>
      <c r="G77">
        <v>-2.48</v>
      </c>
      <c r="H77">
        <v>6.37</v>
      </c>
      <c r="I77">
        <v>-2.04</v>
      </c>
      <c r="J77">
        <v>16.88</v>
      </c>
      <c r="K77">
        <v>-17.61</v>
      </c>
      <c r="L77">
        <v>-12.12</v>
      </c>
      <c r="M77">
        <v>-2.1</v>
      </c>
      <c r="N77">
        <v>-2.54</v>
      </c>
      <c r="O77">
        <v>9.15</v>
      </c>
      <c r="P77">
        <v>1.19</v>
      </c>
      <c r="Q77">
        <v>-1.34</v>
      </c>
      <c r="R77">
        <v>-3.03</v>
      </c>
      <c r="S77">
        <v>15.79</v>
      </c>
      <c r="T77">
        <v>18.93</v>
      </c>
    </row>
    <row r="78" spans="1:20" x14ac:dyDescent="0.2">
      <c r="A78">
        <v>2002</v>
      </c>
      <c r="B78">
        <v>-12.2</v>
      </c>
      <c r="C78">
        <v>-23.49</v>
      </c>
      <c r="D78">
        <v>-13.54</v>
      </c>
      <c r="E78">
        <v>-22.27</v>
      </c>
      <c r="F78">
        <v>-24.43</v>
      </c>
      <c r="G78">
        <v>-16.28</v>
      </c>
      <c r="H78">
        <v>-10.88</v>
      </c>
      <c r="I78">
        <v>-13.42</v>
      </c>
      <c r="J78">
        <v>-29.85</v>
      </c>
      <c r="K78">
        <v>-24.8</v>
      </c>
      <c r="L78">
        <v>-24.18</v>
      </c>
      <c r="M78">
        <v>-15.05</v>
      </c>
      <c r="N78">
        <v>-18.399999999999999</v>
      </c>
      <c r="O78">
        <v>-4.12</v>
      </c>
      <c r="P78">
        <v>-18.89</v>
      </c>
      <c r="Q78">
        <v>-12.72</v>
      </c>
      <c r="R78">
        <v>-14.37</v>
      </c>
      <c r="S78">
        <v>-34.340000000000003</v>
      </c>
      <c r="T78">
        <v>-13.25</v>
      </c>
    </row>
    <row r="79" spans="1:20" x14ac:dyDescent="0.2">
      <c r="A79">
        <v>2003</v>
      </c>
      <c r="B79">
        <v>64.290000000000006</v>
      </c>
      <c r="C79">
        <v>28.2</v>
      </c>
      <c r="D79">
        <v>36.07</v>
      </c>
      <c r="E79">
        <v>35.46</v>
      </c>
      <c r="F79">
        <v>26.67</v>
      </c>
      <c r="G79">
        <v>35.76</v>
      </c>
      <c r="H79">
        <v>37.46</v>
      </c>
      <c r="I79">
        <v>30.83</v>
      </c>
      <c r="J79">
        <v>44.47</v>
      </c>
      <c r="K79">
        <v>22.92</v>
      </c>
      <c r="L79">
        <v>32.85</v>
      </c>
      <c r="M79">
        <v>36.01</v>
      </c>
      <c r="N79">
        <v>35.79</v>
      </c>
      <c r="O79">
        <v>36.9</v>
      </c>
      <c r="P79">
        <v>38.76</v>
      </c>
      <c r="Q79">
        <v>32.93</v>
      </c>
      <c r="R79">
        <v>28.63</v>
      </c>
      <c r="S79">
        <v>40.1</v>
      </c>
      <c r="T79">
        <v>57.39</v>
      </c>
    </row>
    <row r="80" spans="1:20" x14ac:dyDescent="0.2">
      <c r="A80">
        <v>2004</v>
      </c>
      <c r="B80">
        <v>14.9</v>
      </c>
      <c r="C80">
        <v>8.6</v>
      </c>
      <c r="D80">
        <v>14.63</v>
      </c>
      <c r="E80">
        <v>20.13</v>
      </c>
      <c r="F80">
        <v>7.53</v>
      </c>
      <c r="G80">
        <v>12.51</v>
      </c>
      <c r="H80">
        <v>17.66</v>
      </c>
      <c r="I80">
        <v>14.55</v>
      </c>
      <c r="J80">
        <v>26</v>
      </c>
      <c r="K80">
        <v>6.54</v>
      </c>
      <c r="L80">
        <v>8.73</v>
      </c>
      <c r="M80">
        <v>13.22</v>
      </c>
      <c r="N80">
        <v>12.05</v>
      </c>
      <c r="O80">
        <v>18.579999999999998</v>
      </c>
      <c r="P80">
        <v>16.78</v>
      </c>
      <c r="Q80">
        <v>15.04</v>
      </c>
      <c r="R80">
        <v>15.31</v>
      </c>
      <c r="S80">
        <v>26.54</v>
      </c>
      <c r="T80">
        <v>24.78</v>
      </c>
    </row>
    <row r="81" spans="1:20" x14ac:dyDescent="0.2">
      <c r="A81">
        <v>2005</v>
      </c>
      <c r="B81">
        <v>6.46</v>
      </c>
      <c r="C81">
        <v>4.25</v>
      </c>
      <c r="D81">
        <v>6.8</v>
      </c>
      <c r="E81">
        <v>13.26</v>
      </c>
      <c r="F81">
        <v>3.32</v>
      </c>
      <c r="G81">
        <v>5.14</v>
      </c>
      <c r="H81">
        <v>9.66</v>
      </c>
      <c r="I81">
        <v>9.7799999999999994</v>
      </c>
      <c r="J81">
        <v>15.14</v>
      </c>
      <c r="K81">
        <v>2.5099999999999998</v>
      </c>
      <c r="L81">
        <v>4.1900000000000004</v>
      </c>
      <c r="M81">
        <v>8.07</v>
      </c>
      <c r="N81">
        <v>2.02</v>
      </c>
      <c r="O81">
        <v>7.3</v>
      </c>
      <c r="P81">
        <v>11.97</v>
      </c>
      <c r="Q81">
        <v>8.59</v>
      </c>
      <c r="R81">
        <v>11.17</v>
      </c>
      <c r="S81">
        <v>15.25</v>
      </c>
      <c r="T81">
        <v>14.76</v>
      </c>
    </row>
    <row r="82" spans="1:20" x14ac:dyDescent="0.2">
      <c r="A82">
        <v>2006</v>
      </c>
      <c r="B82">
        <v>21.93</v>
      </c>
      <c r="C82">
        <v>11.22</v>
      </c>
      <c r="D82">
        <v>19.29</v>
      </c>
      <c r="E82">
        <v>21.9</v>
      </c>
      <c r="F82">
        <v>9.2799999999999994</v>
      </c>
      <c r="G82">
        <v>16.86</v>
      </c>
      <c r="H82">
        <v>19.78</v>
      </c>
      <c r="I82">
        <v>20.48</v>
      </c>
      <c r="J82">
        <v>23.22</v>
      </c>
      <c r="K82">
        <v>9.74</v>
      </c>
      <c r="L82">
        <v>8.8800000000000008</v>
      </c>
      <c r="M82">
        <v>16.78</v>
      </c>
      <c r="N82">
        <v>16.850000000000001</v>
      </c>
      <c r="O82">
        <v>16.93</v>
      </c>
      <c r="P82">
        <v>22.59</v>
      </c>
      <c r="Q82">
        <v>20.51</v>
      </c>
      <c r="R82">
        <v>20.440000000000001</v>
      </c>
      <c r="S82">
        <v>23.66</v>
      </c>
      <c r="T82">
        <v>21.41</v>
      </c>
    </row>
    <row r="83" spans="1:20" x14ac:dyDescent="0.2">
      <c r="A83">
        <v>2007</v>
      </c>
      <c r="B83">
        <v>-9.02</v>
      </c>
      <c r="C83">
        <v>12.35</v>
      </c>
      <c r="D83">
        <v>1.53</v>
      </c>
      <c r="E83">
        <v>-3.82</v>
      </c>
      <c r="F83">
        <v>13.78</v>
      </c>
      <c r="G83">
        <v>10.16</v>
      </c>
      <c r="H83">
        <v>0.37</v>
      </c>
      <c r="I83">
        <v>-4.78</v>
      </c>
      <c r="J83">
        <v>-5.0599999999999996</v>
      </c>
      <c r="K83">
        <v>15.34</v>
      </c>
      <c r="L83">
        <v>12.34</v>
      </c>
      <c r="M83">
        <v>8.35</v>
      </c>
      <c r="N83">
        <v>13.03</v>
      </c>
      <c r="O83">
        <v>-2.7</v>
      </c>
      <c r="P83">
        <v>4.72</v>
      </c>
      <c r="Q83">
        <v>-7.53</v>
      </c>
      <c r="R83">
        <v>-1.54</v>
      </c>
      <c r="S83">
        <v>-5.69</v>
      </c>
      <c r="T83">
        <v>0.67</v>
      </c>
    </row>
    <row r="84" spans="1:20" x14ac:dyDescent="0.2">
      <c r="A84">
        <v>2008</v>
      </c>
      <c r="B84">
        <v>-48.03</v>
      </c>
      <c r="C84">
        <v>-34.450000000000003</v>
      </c>
      <c r="D84">
        <v>-39.119999999999997</v>
      </c>
      <c r="E84">
        <v>-37.99</v>
      </c>
      <c r="F84">
        <v>-34.909999999999997</v>
      </c>
      <c r="G84">
        <v>-34.729999999999997</v>
      </c>
      <c r="H84">
        <v>-34.619999999999997</v>
      </c>
      <c r="I84">
        <v>-48.62</v>
      </c>
      <c r="J84">
        <v>-35.130000000000003</v>
      </c>
      <c r="K84">
        <v>-41.34</v>
      </c>
      <c r="L84">
        <v>-28.44</v>
      </c>
      <c r="M84">
        <v>-33.6</v>
      </c>
      <c r="N84">
        <v>-36.89</v>
      </c>
      <c r="O84">
        <v>-30.24</v>
      </c>
      <c r="P84">
        <v>-39.72</v>
      </c>
      <c r="Q84">
        <v>-55.94</v>
      </c>
      <c r="R84">
        <v>-41.08</v>
      </c>
      <c r="S84">
        <v>-30.16</v>
      </c>
      <c r="T84">
        <v>-46.95</v>
      </c>
    </row>
    <row r="85" spans="1:20" x14ac:dyDescent="0.2">
      <c r="A85">
        <v>2009</v>
      </c>
      <c r="B85">
        <v>49.83</v>
      </c>
      <c r="C85">
        <v>30.9</v>
      </c>
      <c r="D85">
        <v>25.75</v>
      </c>
      <c r="E85">
        <v>20.239999999999998</v>
      </c>
      <c r="F85">
        <v>33.96</v>
      </c>
      <c r="G85">
        <v>25.27</v>
      </c>
      <c r="H85">
        <v>23.89</v>
      </c>
      <c r="I85">
        <v>19.22</v>
      </c>
      <c r="J85">
        <v>30.8</v>
      </c>
      <c r="K85">
        <v>43.33</v>
      </c>
      <c r="L85">
        <v>25.91</v>
      </c>
      <c r="M85">
        <v>24.94</v>
      </c>
      <c r="N85">
        <v>26.16</v>
      </c>
      <c r="O85">
        <v>23.03</v>
      </c>
      <c r="P85">
        <v>25.08</v>
      </c>
      <c r="Q85">
        <v>30.97</v>
      </c>
      <c r="R85">
        <v>10.64</v>
      </c>
      <c r="S85">
        <v>34.6</v>
      </c>
      <c r="T85">
        <v>23.64</v>
      </c>
    </row>
    <row r="86" spans="1:20" x14ac:dyDescent="0.2">
      <c r="A86">
        <v>2010</v>
      </c>
      <c r="B86">
        <v>43.18</v>
      </c>
      <c r="C86">
        <v>15.88</v>
      </c>
      <c r="D86">
        <v>21.85</v>
      </c>
      <c r="E86">
        <v>10.220000000000001</v>
      </c>
      <c r="F86">
        <v>16.399999999999999</v>
      </c>
      <c r="G86">
        <v>17.899999999999999</v>
      </c>
      <c r="H86">
        <v>21.91</v>
      </c>
      <c r="I86">
        <v>12.57</v>
      </c>
      <c r="J86">
        <v>15.35</v>
      </c>
      <c r="K86">
        <v>16.75</v>
      </c>
      <c r="L86">
        <v>15.84</v>
      </c>
      <c r="M86">
        <v>13.92</v>
      </c>
      <c r="N86">
        <v>22.41</v>
      </c>
      <c r="O86">
        <v>19.75</v>
      </c>
      <c r="P86">
        <v>23.02</v>
      </c>
      <c r="Q86">
        <v>21.69</v>
      </c>
      <c r="R86">
        <v>5.52</v>
      </c>
      <c r="S86">
        <v>17.72</v>
      </c>
      <c r="T86">
        <v>13.48</v>
      </c>
    </row>
    <row r="87" spans="1:20" x14ac:dyDescent="0.2">
      <c r="A87">
        <v>2011</v>
      </c>
      <c r="B87">
        <v>-8.9499999999999993</v>
      </c>
      <c r="C87">
        <v>3.52</v>
      </c>
      <c r="D87">
        <v>4.0999999999999996</v>
      </c>
      <c r="E87">
        <v>-10.45</v>
      </c>
      <c r="F87">
        <v>2</v>
      </c>
      <c r="G87">
        <v>6.61</v>
      </c>
      <c r="H87">
        <v>4.5599999999999996</v>
      </c>
      <c r="I87">
        <v>0.22</v>
      </c>
      <c r="J87">
        <v>-18</v>
      </c>
      <c r="K87">
        <v>7.46</v>
      </c>
      <c r="L87">
        <v>-4.91</v>
      </c>
      <c r="M87">
        <v>7.45</v>
      </c>
      <c r="N87">
        <v>6.29</v>
      </c>
      <c r="O87">
        <v>4.5599999999999996</v>
      </c>
      <c r="P87">
        <v>4.55</v>
      </c>
      <c r="Q87">
        <v>0.43</v>
      </c>
      <c r="R87">
        <v>-0.02</v>
      </c>
      <c r="S87">
        <v>-5.22</v>
      </c>
      <c r="T87">
        <v>-32.32</v>
      </c>
    </row>
    <row r="88" spans="1:20" x14ac:dyDescent="0.2">
      <c r="A88">
        <v>2012</v>
      </c>
      <c r="B88">
        <v>9.07</v>
      </c>
      <c r="C88">
        <v>15.26</v>
      </c>
      <c r="D88">
        <v>13.76</v>
      </c>
      <c r="E88">
        <v>27.59</v>
      </c>
      <c r="F88">
        <v>15.61</v>
      </c>
      <c r="G88">
        <v>14.66</v>
      </c>
      <c r="H88">
        <v>11.96</v>
      </c>
      <c r="I88">
        <v>20.12</v>
      </c>
      <c r="J88">
        <v>29.96</v>
      </c>
      <c r="K88">
        <v>17.22</v>
      </c>
      <c r="L88">
        <v>12.02</v>
      </c>
      <c r="M88">
        <v>14.71</v>
      </c>
      <c r="N88">
        <v>14.84</v>
      </c>
      <c r="O88">
        <v>10.8</v>
      </c>
      <c r="P88">
        <v>12.89</v>
      </c>
      <c r="Q88">
        <v>15.87</v>
      </c>
      <c r="R88">
        <v>23.87</v>
      </c>
      <c r="S88">
        <v>17.93</v>
      </c>
      <c r="T88">
        <v>39.729999999999997</v>
      </c>
    </row>
    <row r="89" spans="1:20" x14ac:dyDescent="0.2">
      <c r="A89">
        <v>2013</v>
      </c>
      <c r="B89">
        <v>45.36</v>
      </c>
      <c r="C89">
        <v>33.56</v>
      </c>
      <c r="D89">
        <v>33.68</v>
      </c>
      <c r="E89">
        <v>40.65</v>
      </c>
      <c r="F89">
        <v>34.5</v>
      </c>
      <c r="G89">
        <v>33.26</v>
      </c>
      <c r="H89">
        <v>32.64</v>
      </c>
      <c r="I89">
        <v>35.83</v>
      </c>
      <c r="J89">
        <v>44.15</v>
      </c>
      <c r="K89">
        <v>27.89</v>
      </c>
      <c r="L89">
        <v>41.51</v>
      </c>
      <c r="M89">
        <v>32.78</v>
      </c>
      <c r="N89">
        <v>33.71</v>
      </c>
      <c r="O89">
        <v>31.95</v>
      </c>
      <c r="P89">
        <v>34.32</v>
      </c>
      <c r="Q89">
        <v>36.200000000000003</v>
      </c>
      <c r="R89">
        <v>34.6</v>
      </c>
      <c r="S89">
        <v>40.14</v>
      </c>
      <c r="T89">
        <v>46.43</v>
      </c>
    </row>
    <row r="90" spans="1:20" x14ac:dyDescent="0.2">
      <c r="A90">
        <v>2014</v>
      </c>
      <c r="B90">
        <v>15.88</v>
      </c>
      <c r="C90">
        <v>13.13</v>
      </c>
      <c r="D90">
        <v>10.85</v>
      </c>
      <c r="E90">
        <v>10.61</v>
      </c>
      <c r="F90">
        <v>12.67</v>
      </c>
      <c r="G90">
        <v>12.63</v>
      </c>
      <c r="H90">
        <v>13.48</v>
      </c>
      <c r="I90">
        <v>6.95</v>
      </c>
      <c r="J90">
        <v>10.96</v>
      </c>
      <c r="K90">
        <v>10.119999999999999</v>
      </c>
      <c r="L90">
        <v>14.8</v>
      </c>
      <c r="M90">
        <v>13.9</v>
      </c>
      <c r="N90">
        <v>9.75</v>
      </c>
      <c r="O90">
        <v>15.04</v>
      </c>
      <c r="P90">
        <v>11.31</v>
      </c>
      <c r="Q90">
        <v>3.64</v>
      </c>
      <c r="R90">
        <v>9.77</v>
      </c>
      <c r="S90">
        <v>14.09</v>
      </c>
      <c r="T90">
        <v>7.23</v>
      </c>
    </row>
    <row r="91" spans="1:20" x14ac:dyDescent="0.2">
      <c r="A91">
        <v>2015</v>
      </c>
      <c r="B91">
        <v>-1.88</v>
      </c>
      <c r="C91">
        <v>4.07</v>
      </c>
      <c r="D91">
        <v>-0.51</v>
      </c>
      <c r="E91">
        <v>-8.17</v>
      </c>
      <c r="F91">
        <v>6.17</v>
      </c>
      <c r="G91">
        <v>0.48</v>
      </c>
      <c r="H91">
        <v>-0.12</v>
      </c>
      <c r="I91">
        <v>-5.92</v>
      </c>
      <c r="J91">
        <v>-8.4600000000000009</v>
      </c>
      <c r="K91">
        <v>12.35</v>
      </c>
      <c r="L91">
        <v>-1.23</v>
      </c>
      <c r="M91">
        <v>1.68</v>
      </c>
      <c r="N91">
        <v>-0.02</v>
      </c>
      <c r="O91">
        <v>-2.75</v>
      </c>
      <c r="P91">
        <v>2.3199999999999998</v>
      </c>
      <c r="Q91">
        <v>-2.82</v>
      </c>
      <c r="R91">
        <v>-8.26</v>
      </c>
      <c r="S91">
        <v>-8.3800000000000008</v>
      </c>
      <c r="T91">
        <v>-8.52</v>
      </c>
    </row>
    <row r="92" spans="1:20" x14ac:dyDescent="0.2">
      <c r="A92">
        <v>2016</v>
      </c>
      <c r="B92">
        <v>9.41</v>
      </c>
      <c r="C92">
        <v>8.99</v>
      </c>
      <c r="D92">
        <v>14.2</v>
      </c>
      <c r="E92">
        <v>27.22</v>
      </c>
      <c r="F92">
        <v>6.39</v>
      </c>
      <c r="G92">
        <v>11.15</v>
      </c>
      <c r="H92">
        <v>20.39</v>
      </c>
      <c r="I92">
        <v>21.58</v>
      </c>
      <c r="J92">
        <v>24.44</v>
      </c>
      <c r="K92">
        <v>2.96</v>
      </c>
      <c r="L92">
        <v>11.11</v>
      </c>
      <c r="M92">
        <v>15.76</v>
      </c>
      <c r="N92">
        <v>6.35</v>
      </c>
      <c r="O92">
        <v>18.73</v>
      </c>
      <c r="P92">
        <v>21.61</v>
      </c>
      <c r="Q92">
        <v>14.9</v>
      </c>
      <c r="R92">
        <v>28.22</v>
      </c>
      <c r="S92">
        <v>24.09</v>
      </c>
      <c r="T92">
        <v>27.85</v>
      </c>
    </row>
    <row r="93" spans="1:20" x14ac:dyDescent="0.2">
      <c r="A93">
        <v>2017</v>
      </c>
      <c r="B93">
        <v>23.44</v>
      </c>
      <c r="C93">
        <v>29.05</v>
      </c>
      <c r="D93">
        <v>15.68</v>
      </c>
      <c r="E93">
        <v>17.16</v>
      </c>
      <c r="F93">
        <v>31.61</v>
      </c>
      <c r="G93">
        <v>20.27</v>
      </c>
      <c r="H93">
        <v>15.99</v>
      </c>
      <c r="I93">
        <v>15.2</v>
      </c>
      <c r="J93">
        <v>16.420000000000002</v>
      </c>
      <c r="K93">
        <v>28.39</v>
      </c>
      <c r="L93">
        <v>35.619999999999997</v>
      </c>
      <c r="M93">
        <v>22.64</v>
      </c>
      <c r="N93">
        <v>17.73</v>
      </c>
      <c r="O93">
        <v>26.38</v>
      </c>
      <c r="P93">
        <v>6.16</v>
      </c>
      <c r="Q93">
        <v>9.48</v>
      </c>
      <c r="R93">
        <v>18.64</v>
      </c>
      <c r="S93">
        <v>15.51</v>
      </c>
      <c r="T93">
        <v>18.3</v>
      </c>
    </row>
    <row r="94" spans="1:20" x14ac:dyDescent="0.2">
      <c r="A94">
        <v>2018</v>
      </c>
      <c r="B94">
        <v>-6.86</v>
      </c>
      <c r="C94">
        <v>-0.23</v>
      </c>
      <c r="D94">
        <v>-7.49</v>
      </c>
      <c r="E94">
        <v>-14.48</v>
      </c>
      <c r="F94">
        <v>0.73</v>
      </c>
      <c r="G94">
        <v>-2</v>
      </c>
      <c r="H94">
        <v>-9.3800000000000008</v>
      </c>
      <c r="I94">
        <v>-11.66</v>
      </c>
      <c r="J94">
        <v>-18.420000000000002</v>
      </c>
      <c r="K94">
        <v>3.53</v>
      </c>
      <c r="L94">
        <v>-2.67</v>
      </c>
      <c r="M94">
        <v>-2.23</v>
      </c>
      <c r="N94">
        <v>-1.7</v>
      </c>
      <c r="O94">
        <v>-7.88</v>
      </c>
      <c r="P94">
        <v>-10.73</v>
      </c>
      <c r="Q94">
        <v>-11.36</v>
      </c>
      <c r="R94">
        <v>-11.72</v>
      </c>
      <c r="S94">
        <v>-16.489999999999998</v>
      </c>
      <c r="T94">
        <v>-21.99</v>
      </c>
    </row>
    <row r="95" spans="1:20" x14ac:dyDescent="0.2">
      <c r="A95">
        <v>2019</v>
      </c>
      <c r="B95">
        <v>29.97</v>
      </c>
      <c r="C95">
        <v>33.79</v>
      </c>
      <c r="D95">
        <v>27.19</v>
      </c>
      <c r="E95">
        <v>26.03</v>
      </c>
      <c r="F95">
        <v>36.85</v>
      </c>
      <c r="G95">
        <v>26.56</v>
      </c>
      <c r="H95">
        <v>30.26</v>
      </c>
      <c r="I95">
        <v>21.54</v>
      </c>
      <c r="J95">
        <v>27.27</v>
      </c>
      <c r="K95">
        <v>34.32</v>
      </c>
      <c r="L95">
        <v>40.68</v>
      </c>
      <c r="M95">
        <v>24.81</v>
      </c>
      <c r="N95">
        <v>29.79</v>
      </c>
      <c r="O95">
        <v>28.69</v>
      </c>
      <c r="P95">
        <v>32.68</v>
      </c>
      <c r="Q95">
        <v>17.88</v>
      </c>
      <c r="R95">
        <v>26.5</v>
      </c>
      <c r="S95">
        <v>30.39</v>
      </c>
      <c r="T95">
        <v>20.38</v>
      </c>
    </row>
    <row r="96" spans="1:20" x14ac:dyDescent="0.2">
      <c r="A96">
        <v>2020</v>
      </c>
      <c r="B96">
        <v>21.41</v>
      </c>
      <c r="C96">
        <v>36.68</v>
      </c>
      <c r="D96">
        <v>1.75</v>
      </c>
      <c r="E96">
        <v>-2.15</v>
      </c>
      <c r="F96">
        <v>41.74</v>
      </c>
      <c r="G96">
        <v>19.95</v>
      </c>
      <c r="H96">
        <v>7.8</v>
      </c>
      <c r="I96">
        <v>-10.039999999999999</v>
      </c>
      <c r="J96">
        <v>-1.65</v>
      </c>
      <c r="K96">
        <v>48.2</v>
      </c>
      <c r="L96">
        <v>31.37</v>
      </c>
      <c r="M96">
        <v>21.6</v>
      </c>
      <c r="N96">
        <v>14.66</v>
      </c>
      <c r="O96">
        <v>7.12</v>
      </c>
      <c r="P96">
        <v>8.5299999999999994</v>
      </c>
      <c r="Q96">
        <v>-16.559999999999999</v>
      </c>
      <c r="R96">
        <v>-1.4</v>
      </c>
      <c r="S96">
        <v>2.25</v>
      </c>
      <c r="T96">
        <v>-10.97</v>
      </c>
    </row>
    <row r="97" spans="1:20" x14ac:dyDescent="0.2">
      <c r="A97">
        <v>2021</v>
      </c>
      <c r="B97">
        <v>25.64</v>
      </c>
      <c r="C97">
        <v>24.73</v>
      </c>
      <c r="D97">
        <v>20.71</v>
      </c>
      <c r="E97">
        <v>37.82</v>
      </c>
      <c r="F97">
        <v>23.98</v>
      </c>
      <c r="G97">
        <v>24.66</v>
      </c>
      <c r="H97">
        <v>20.81</v>
      </c>
      <c r="I97">
        <v>31.58</v>
      </c>
      <c r="J97">
        <v>40.82</v>
      </c>
      <c r="K97">
        <v>23.78</v>
      </c>
      <c r="L97">
        <v>23.4</v>
      </c>
      <c r="M97">
        <v>28.54</v>
      </c>
      <c r="N97">
        <v>17.690000000000001</v>
      </c>
      <c r="O97">
        <v>12.96</v>
      </c>
      <c r="P97">
        <v>31.98</v>
      </c>
      <c r="Q97">
        <v>25.69</v>
      </c>
      <c r="R97">
        <v>36.54</v>
      </c>
      <c r="S97">
        <v>39.67</v>
      </c>
      <c r="T97">
        <v>44.74</v>
      </c>
    </row>
    <row r="98" spans="1:20" x14ac:dyDescent="0.2">
      <c r="A98">
        <v>2022</v>
      </c>
      <c r="B98">
        <v>-15.95</v>
      </c>
      <c r="C98">
        <v>-25.77</v>
      </c>
      <c r="D98">
        <v>-9.01</v>
      </c>
      <c r="E98">
        <v>3.07</v>
      </c>
      <c r="F98">
        <v>-27.77</v>
      </c>
      <c r="G98">
        <v>-15.69</v>
      </c>
      <c r="H98">
        <v>-12.53</v>
      </c>
      <c r="I98">
        <v>3.68</v>
      </c>
      <c r="J98">
        <v>-1.32</v>
      </c>
      <c r="K98">
        <v>-29.59</v>
      </c>
      <c r="L98">
        <v>-21.8</v>
      </c>
      <c r="M98">
        <v>-18.760000000000002</v>
      </c>
      <c r="N98">
        <v>-8.23</v>
      </c>
      <c r="O98">
        <v>-10.119999999999999</v>
      </c>
      <c r="P98">
        <v>-14.42</v>
      </c>
      <c r="Q98">
        <v>-1.68</v>
      </c>
      <c r="R98">
        <v>8.11</v>
      </c>
      <c r="S98">
        <v>-0.24</v>
      </c>
      <c r="T98">
        <v>-3.99</v>
      </c>
    </row>
    <row r="99" spans="1:20" x14ac:dyDescent="0.2">
      <c r="A99">
        <v>2023</v>
      </c>
      <c r="B99">
        <v>16.149999999999999</v>
      </c>
      <c r="C99">
        <v>37.35</v>
      </c>
      <c r="D99">
        <v>11.41</v>
      </c>
      <c r="E99">
        <v>13.64</v>
      </c>
      <c r="F99">
        <v>41.74</v>
      </c>
      <c r="G99">
        <v>17.36</v>
      </c>
      <c r="H99">
        <v>15</v>
      </c>
      <c r="I99">
        <v>9.48</v>
      </c>
      <c r="J99">
        <v>15.76</v>
      </c>
      <c r="K99">
        <v>47.75</v>
      </c>
      <c r="L99">
        <v>24.57</v>
      </c>
      <c r="M99">
        <v>23.32</v>
      </c>
      <c r="N99">
        <v>4.5199999999999996</v>
      </c>
      <c r="O99">
        <v>12.29</v>
      </c>
      <c r="P99">
        <v>16.88</v>
      </c>
      <c r="Q99">
        <v>10.46</v>
      </c>
      <c r="R99">
        <v>10.029999999999999</v>
      </c>
      <c r="S99">
        <v>19</v>
      </c>
      <c r="T99">
        <v>6.58</v>
      </c>
    </row>
    <row r="100" spans="1:20" x14ac:dyDescent="0.2">
      <c r="A100">
        <v>2024</v>
      </c>
      <c r="B100">
        <v>18.29</v>
      </c>
      <c r="C100">
        <v>29.6</v>
      </c>
      <c r="D100">
        <v>15.41</v>
      </c>
      <c r="E100">
        <v>18.47</v>
      </c>
      <c r="F100">
        <v>29.58</v>
      </c>
      <c r="G100">
        <v>22</v>
      </c>
      <c r="H100">
        <v>13.52</v>
      </c>
      <c r="I100">
        <v>21.33</v>
      </c>
      <c r="J100">
        <v>21.2</v>
      </c>
      <c r="K100">
        <v>34.97</v>
      </c>
      <c r="L100">
        <v>18.89</v>
      </c>
      <c r="M100">
        <v>29.9</v>
      </c>
      <c r="N100">
        <v>8.01</v>
      </c>
      <c r="O100">
        <v>24.92</v>
      </c>
      <c r="P100">
        <v>2.16</v>
      </c>
      <c r="Q100">
        <v>24</v>
      </c>
      <c r="R100">
        <v>13.95</v>
      </c>
      <c r="S100">
        <v>21.4</v>
      </c>
      <c r="T100">
        <v>20.61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7B882-9752-B94B-8745-D6154A1D2D0F}">
  <dimension ref="A1:T100"/>
  <sheetViews>
    <sheetView workbookViewId="0">
      <selection activeCell="A2" sqref="A2:T100"/>
    </sheetView>
  </sheetViews>
  <sheetFormatPr baseColWidth="10" defaultRowHeight="16" x14ac:dyDescent="0.2"/>
  <sheetData>
    <row r="1" spans="1:20" x14ac:dyDescent="0.2">
      <c r="A1" s="13" t="s">
        <v>16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45993</v>
      </c>
      <c r="M2" s="1">
        <v>45994</v>
      </c>
      <c r="N2" s="1">
        <v>45995</v>
      </c>
      <c r="O2" s="1">
        <v>45996</v>
      </c>
      <c r="P2" s="1">
        <v>45997</v>
      </c>
      <c r="Q2" s="1">
        <v>45998</v>
      </c>
      <c r="R2" s="1">
        <v>45999</v>
      </c>
      <c r="S2" s="1">
        <v>46000</v>
      </c>
      <c r="T2" t="s">
        <v>10</v>
      </c>
    </row>
    <row r="3" spans="1:20" x14ac:dyDescent="0.2">
      <c r="A3">
        <v>1927</v>
      </c>
      <c r="B3">
        <v>50.99</v>
      </c>
      <c r="C3">
        <v>34.69</v>
      </c>
      <c r="D3">
        <v>26.84</v>
      </c>
      <c r="E3">
        <v>38.85</v>
      </c>
      <c r="F3">
        <v>35.590000000000003</v>
      </c>
      <c r="G3">
        <v>32.47</v>
      </c>
      <c r="H3">
        <v>25.6</v>
      </c>
      <c r="I3">
        <v>27.98</v>
      </c>
      <c r="J3">
        <v>42.04</v>
      </c>
      <c r="K3">
        <v>43.29</v>
      </c>
      <c r="L3">
        <v>28.35</v>
      </c>
      <c r="M3">
        <v>32.75</v>
      </c>
      <c r="N3">
        <v>32.159999999999997</v>
      </c>
      <c r="O3">
        <v>28.91</v>
      </c>
      <c r="P3">
        <v>22.31</v>
      </c>
      <c r="Q3">
        <v>23.82</v>
      </c>
      <c r="R3">
        <v>32.299999999999997</v>
      </c>
      <c r="S3">
        <v>41.81</v>
      </c>
      <c r="T3">
        <v>41.94</v>
      </c>
    </row>
    <row r="4" spans="1:20" x14ac:dyDescent="0.2">
      <c r="A4">
        <v>1928</v>
      </c>
      <c r="B4">
        <v>88.57</v>
      </c>
      <c r="C4">
        <v>40.520000000000003</v>
      </c>
      <c r="D4">
        <v>38.85</v>
      </c>
      <c r="E4">
        <v>45.35</v>
      </c>
      <c r="F4">
        <v>41.27</v>
      </c>
      <c r="G4">
        <v>43.6</v>
      </c>
      <c r="H4">
        <v>35.799999999999997</v>
      </c>
      <c r="I4">
        <v>29.73</v>
      </c>
      <c r="J4">
        <v>56.92</v>
      </c>
      <c r="K4">
        <v>42.29</v>
      </c>
      <c r="L4">
        <v>39.99</v>
      </c>
      <c r="M4">
        <v>38.99</v>
      </c>
      <c r="N4">
        <v>48</v>
      </c>
      <c r="O4">
        <v>41.95</v>
      </c>
      <c r="P4">
        <v>29.8</v>
      </c>
      <c r="Q4">
        <v>35.78</v>
      </c>
      <c r="R4">
        <v>23.81</v>
      </c>
      <c r="S4">
        <v>51.1</v>
      </c>
      <c r="T4">
        <v>62.35</v>
      </c>
    </row>
    <row r="5" spans="1:20" x14ac:dyDescent="0.2">
      <c r="A5">
        <v>1929</v>
      </c>
      <c r="B5">
        <v>-39.659999999999997</v>
      </c>
      <c r="C5">
        <v>-32.380000000000003</v>
      </c>
      <c r="D5">
        <v>-26.31</v>
      </c>
      <c r="E5">
        <v>-34.89</v>
      </c>
      <c r="F5">
        <v>-32.99</v>
      </c>
      <c r="G5">
        <v>-31.2</v>
      </c>
      <c r="H5">
        <v>-24.93</v>
      </c>
      <c r="I5">
        <v>-28.04</v>
      </c>
      <c r="J5">
        <v>-36.51</v>
      </c>
      <c r="K5">
        <v>-32.78</v>
      </c>
      <c r="L5">
        <v>-33.369999999999997</v>
      </c>
      <c r="M5">
        <v>-31.29</v>
      </c>
      <c r="N5">
        <v>-31.14</v>
      </c>
      <c r="O5">
        <v>-19.3</v>
      </c>
      <c r="P5">
        <v>-30.18</v>
      </c>
      <c r="Q5">
        <v>-24.25</v>
      </c>
      <c r="R5">
        <v>-31.69</v>
      </c>
      <c r="S5">
        <v>-35.020000000000003</v>
      </c>
      <c r="T5">
        <v>-38.07</v>
      </c>
    </row>
    <row r="6" spans="1:20" x14ac:dyDescent="0.2">
      <c r="A6">
        <v>1930</v>
      </c>
      <c r="B6">
        <v>-68.72</v>
      </c>
      <c r="C6">
        <v>-33.21</v>
      </c>
      <c r="D6">
        <v>-34.99</v>
      </c>
      <c r="E6">
        <v>-44.68</v>
      </c>
      <c r="F6">
        <v>-33.26</v>
      </c>
      <c r="G6">
        <v>-31.09</v>
      </c>
      <c r="H6">
        <v>-36.47</v>
      </c>
      <c r="I6">
        <v>-40.57</v>
      </c>
      <c r="J6">
        <v>-45.73</v>
      </c>
      <c r="K6">
        <v>-35.42</v>
      </c>
      <c r="L6">
        <v>-31.17</v>
      </c>
      <c r="M6">
        <v>-33.39</v>
      </c>
      <c r="N6">
        <v>-28.94</v>
      </c>
      <c r="O6">
        <v>-36.299999999999997</v>
      </c>
      <c r="P6">
        <v>-36.71</v>
      </c>
      <c r="Q6">
        <v>-38.24</v>
      </c>
      <c r="R6">
        <v>-42.91</v>
      </c>
      <c r="S6">
        <v>-44.03</v>
      </c>
      <c r="T6">
        <v>-47.69</v>
      </c>
    </row>
    <row r="7" spans="1:20" x14ac:dyDescent="0.2">
      <c r="A7">
        <v>1931</v>
      </c>
      <c r="B7">
        <v>-46.23</v>
      </c>
      <c r="C7">
        <v>-40.15</v>
      </c>
      <c r="D7">
        <v>-49.41</v>
      </c>
      <c r="E7">
        <v>-43.29</v>
      </c>
      <c r="F7">
        <v>-39.83</v>
      </c>
      <c r="G7">
        <v>-42.89</v>
      </c>
      <c r="H7">
        <v>-50.73</v>
      </c>
      <c r="I7">
        <v>-49.42</v>
      </c>
      <c r="J7">
        <v>-40.880000000000003</v>
      </c>
      <c r="K7">
        <v>-37.68</v>
      </c>
      <c r="L7">
        <v>-41.94</v>
      </c>
      <c r="M7">
        <v>-40.89</v>
      </c>
      <c r="N7">
        <v>-44.94</v>
      </c>
      <c r="O7">
        <v>-51.38</v>
      </c>
      <c r="P7">
        <v>-50.15</v>
      </c>
      <c r="Q7">
        <v>-51.18</v>
      </c>
      <c r="R7">
        <v>-47.88</v>
      </c>
      <c r="S7">
        <v>-43.06</v>
      </c>
      <c r="T7">
        <v>-39.270000000000003</v>
      </c>
    </row>
    <row r="8" spans="1:20" x14ac:dyDescent="0.2">
      <c r="A8">
        <v>1932</v>
      </c>
      <c r="B8">
        <v>101.81</v>
      </c>
      <c r="C8">
        <v>-7.51</v>
      </c>
      <c r="D8">
        <v>0.17</v>
      </c>
      <c r="E8">
        <v>35.57</v>
      </c>
      <c r="F8">
        <v>-7.21</v>
      </c>
      <c r="G8">
        <v>-10.19</v>
      </c>
      <c r="H8">
        <v>-1.35</v>
      </c>
      <c r="I8">
        <v>13.37</v>
      </c>
      <c r="J8">
        <v>51.08</v>
      </c>
      <c r="K8">
        <v>-7.9</v>
      </c>
      <c r="L8">
        <v>-6.66</v>
      </c>
      <c r="M8">
        <v>-8.26</v>
      </c>
      <c r="N8">
        <v>-12.94</v>
      </c>
      <c r="O8">
        <v>-1.97</v>
      </c>
      <c r="P8">
        <v>-1.34</v>
      </c>
      <c r="Q8">
        <v>16.73</v>
      </c>
      <c r="R8">
        <v>8.4499999999999993</v>
      </c>
      <c r="S8">
        <v>35.130000000000003</v>
      </c>
      <c r="T8">
        <v>67.59</v>
      </c>
    </row>
    <row r="9" spans="1:20" x14ac:dyDescent="0.2">
      <c r="A9">
        <v>1933</v>
      </c>
      <c r="B9">
        <v>228.84</v>
      </c>
      <c r="C9">
        <v>74.69</v>
      </c>
      <c r="D9">
        <v>141.6</v>
      </c>
      <c r="E9">
        <v>211.32</v>
      </c>
      <c r="F9">
        <v>67.209999999999994</v>
      </c>
      <c r="G9">
        <v>121.83</v>
      </c>
      <c r="H9">
        <v>126.55</v>
      </c>
      <c r="I9">
        <v>178.97</v>
      </c>
      <c r="J9">
        <v>214.46</v>
      </c>
      <c r="K9">
        <v>55.93</v>
      </c>
      <c r="L9">
        <v>78.63</v>
      </c>
      <c r="M9">
        <v>90.16</v>
      </c>
      <c r="N9">
        <v>155.07</v>
      </c>
      <c r="O9">
        <v>118.13</v>
      </c>
      <c r="P9">
        <v>134.61000000000001</v>
      </c>
      <c r="Q9">
        <v>155.59</v>
      </c>
      <c r="R9">
        <v>201.84</v>
      </c>
      <c r="S9">
        <v>219.84</v>
      </c>
      <c r="T9">
        <v>204.97</v>
      </c>
    </row>
    <row r="10" spans="1:20" x14ac:dyDescent="0.2">
      <c r="A10">
        <v>1934</v>
      </c>
      <c r="B10">
        <v>11.97</v>
      </c>
      <c r="C10">
        <v>22.39</v>
      </c>
      <c r="D10">
        <v>21.57</v>
      </c>
      <c r="E10">
        <v>9.7200000000000006</v>
      </c>
      <c r="F10">
        <v>22.3</v>
      </c>
      <c r="G10">
        <v>24.71</v>
      </c>
      <c r="H10">
        <v>19.47</v>
      </c>
      <c r="I10">
        <v>18.079999999999998</v>
      </c>
      <c r="J10">
        <v>6.03</v>
      </c>
      <c r="K10">
        <v>22.7</v>
      </c>
      <c r="L10">
        <v>21.72</v>
      </c>
      <c r="M10">
        <v>22.45</v>
      </c>
      <c r="N10">
        <v>26.86</v>
      </c>
      <c r="O10">
        <v>12.75</v>
      </c>
      <c r="P10">
        <v>26.39</v>
      </c>
      <c r="Q10">
        <v>19.670000000000002</v>
      </c>
      <c r="R10">
        <v>16.22</v>
      </c>
      <c r="S10">
        <v>-4.5599999999999996</v>
      </c>
      <c r="T10">
        <v>17.04</v>
      </c>
    </row>
    <row r="11" spans="1:20" x14ac:dyDescent="0.2">
      <c r="A11">
        <v>1935</v>
      </c>
      <c r="B11">
        <v>94.07</v>
      </c>
      <c r="C11">
        <v>40.409999999999997</v>
      </c>
      <c r="D11">
        <v>61.65</v>
      </c>
      <c r="E11">
        <v>71.89</v>
      </c>
      <c r="F11">
        <v>40.409999999999997</v>
      </c>
      <c r="G11">
        <v>47.72</v>
      </c>
      <c r="H11">
        <v>67.52</v>
      </c>
      <c r="I11">
        <v>68.27</v>
      </c>
      <c r="J11">
        <v>66.11</v>
      </c>
      <c r="K11">
        <v>39.520000000000003</v>
      </c>
      <c r="L11">
        <v>41.17</v>
      </c>
      <c r="M11">
        <v>40.229999999999997</v>
      </c>
      <c r="N11">
        <v>55.47</v>
      </c>
      <c r="O11">
        <v>72.27</v>
      </c>
      <c r="P11">
        <v>62.26</v>
      </c>
      <c r="Q11">
        <v>55.04</v>
      </c>
      <c r="R11">
        <v>82.03</v>
      </c>
      <c r="S11">
        <v>70.03</v>
      </c>
      <c r="T11">
        <v>59.09</v>
      </c>
    </row>
    <row r="12" spans="1:20" x14ac:dyDescent="0.2">
      <c r="A12">
        <v>1936</v>
      </c>
      <c r="B12">
        <v>62.74</v>
      </c>
      <c r="C12">
        <v>31.1</v>
      </c>
      <c r="D12">
        <v>49.23</v>
      </c>
      <c r="E12">
        <v>77.36</v>
      </c>
      <c r="F12">
        <v>30.76</v>
      </c>
      <c r="G12">
        <v>33.659999999999997</v>
      </c>
      <c r="H12">
        <v>50.83</v>
      </c>
      <c r="I12">
        <v>67.61</v>
      </c>
      <c r="J12">
        <v>78.150000000000006</v>
      </c>
      <c r="K12">
        <v>29.99</v>
      </c>
      <c r="L12">
        <v>31.38</v>
      </c>
      <c r="M12">
        <v>31.67</v>
      </c>
      <c r="N12">
        <v>35.6</v>
      </c>
      <c r="O12">
        <v>49.31</v>
      </c>
      <c r="P12">
        <v>52.33</v>
      </c>
      <c r="Q12">
        <v>60.35</v>
      </c>
      <c r="R12">
        <v>74.86</v>
      </c>
      <c r="S12">
        <v>65.58</v>
      </c>
      <c r="T12">
        <v>89.39</v>
      </c>
    </row>
    <row r="13" spans="1:20" x14ac:dyDescent="0.2">
      <c r="A13">
        <v>1937</v>
      </c>
      <c r="B13">
        <v>-52.52</v>
      </c>
      <c r="C13">
        <v>-42.89</v>
      </c>
      <c r="D13">
        <v>-45.74</v>
      </c>
      <c r="E13">
        <v>-49.71</v>
      </c>
      <c r="F13">
        <v>-41.77</v>
      </c>
      <c r="G13">
        <v>-45.77</v>
      </c>
      <c r="H13">
        <v>-45.33</v>
      </c>
      <c r="I13">
        <v>-45.75</v>
      </c>
      <c r="J13">
        <v>-51.74</v>
      </c>
      <c r="K13">
        <v>-41.48</v>
      </c>
      <c r="L13">
        <v>-42.09</v>
      </c>
      <c r="M13">
        <v>-45.11</v>
      </c>
      <c r="N13">
        <v>-46.45</v>
      </c>
      <c r="O13">
        <v>-45.52</v>
      </c>
      <c r="P13">
        <v>-45.25</v>
      </c>
      <c r="Q13">
        <v>-45.93</v>
      </c>
      <c r="R13">
        <v>-45.64</v>
      </c>
      <c r="S13">
        <v>-43.78</v>
      </c>
      <c r="T13">
        <v>-58.68</v>
      </c>
    </row>
    <row r="14" spans="1:20" x14ac:dyDescent="0.2">
      <c r="A14">
        <v>1938</v>
      </c>
      <c r="B14">
        <v>-31.32</v>
      </c>
      <c r="C14">
        <v>43.96</v>
      </c>
      <c r="D14">
        <v>43.95</v>
      </c>
      <c r="E14">
        <v>23.77</v>
      </c>
      <c r="F14">
        <v>43.51</v>
      </c>
      <c r="G14">
        <v>46</v>
      </c>
      <c r="H14">
        <v>44.64</v>
      </c>
      <c r="I14">
        <v>36.4</v>
      </c>
      <c r="J14">
        <v>19</v>
      </c>
      <c r="K14">
        <v>45.55</v>
      </c>
      <c r="L14">
        <v>41.44</v>
      </c>
      <c r="M14">
        <v>44.87</v>
      </c>
      <c r="N14">
        <v>47.04</v>
      </c>
      <c r="O14">
        <v>47.02</v>
      </c>
      <c r="P14">
        <v>42.22</v>
      </c>
      <c r="Q14">
        <v>39.32</v>
      </c>
      <c r="R14">
        <v>33.35</v>
      </c>
      <c r="S14">
        <v>32.07</v>
      </c>
      <c r="T14">
        <v>6.19</v>
      </c>
    </row>
    <row r="15" spans="1:20" x14ac:dyDescent="0.2">
      <c r="A15">
        <v>1939</v>
      </c>
      <c r="B15">
        <v>-31.27</v>
      </c>
      <c r="C15">
        <v>6.56</v>
      </c>
      <c r="D15">
        <v>1.82</v>
      </c>
      <c r="E15">
        <v>3.33</v>
      </c>
      <c r="F15">
        <v>7.42</v>
      </c>
      <c r="G15">
        <v>2.38</v>
      </c>
      <c r="H15">
        <v>2.77</v>
      </c>
      <c r="I15">
        <v>-3.66</v>
      </c>
      <c r="J15">
        <v>7.94</v>
      </c>
      <c r="K15">
        <v>14.13</v>
      </c>
      <c r="L15">
        <v>0.87</v>
      </c>
      <c r="M15">
        <v>4.79</v>
      </c>
      <c r="N15">
        <v>0</v>
      </c>
      <c r="O15">
        <v>4.54</v>
      </c>
      <c r="P15">
        <v>0.96</v>
      </c>
      <c r="Q15">
        <v>1.48</v>
      </c>
      <c r="R15">
        <v>-8.61</v>
      </c>
      <c r="S15">
        <v>-0.32</v>
      </c>
      <c r="T15">
        <v>11.92</v>
      </c>
    </row>
    <row r="16" spans="1:20" x14ac:dyDescent="0.2">
      <c r="A16">
        <v>1940</v>
      </c>
      <c r="B16">
        <v>-30.6</v>
      </c>
      <c r="C16">
        <v>-8.0399999999999991</v>
      </c>
      <c r="D16">
        <v>-3.36</v>
      </c>
      <c r="E16">
        <v>-9.81</v>
      </c>
      <c r="F16">
        <v>-7.57</v>
      </c>
      <c r="G16">
        <v>-5.18</v>
      </c>
      <c r="H16">
        <v>-5.6</v>
      </c>
      <c r="I16">
        <v>-2.52</v>
      </c>
      <c r="J16">
        <v>-12.7</v>
      </c>
      <c r="K16">
        <v>-7.62</v>
      </c>
      <c r="L16">
        <v>-7.61</v>
      </c>
      <c r="M16">
        <v>-9.02</v>
      </c>
      <c r="N16">
        <v>-1.26</v>
      </c>
      <c r="O16">
        <v>-2.2999999999999998</v>
      </c>
      <c r="P16">
        <v>-8.9</v>
      </c>
      <c r="Q16">
        <v>-1.04</v>
      </c>
      <c r="R16">
        <v>-4.09</v>
      </c>
      <c r="S16">
        <v>0.46</v>
      </c>
      <c r="T16">
        <v>-24.55</v>
      </c>
    </row>
    <row r="17" spans="1:20" x14ac:dyDescent="0.2">
      <c r="A17">
        <v>1941</v>
      </c>
      <c r="B17">
        <v>30.46</v>
      </c>
      <c r="C17">
        <v>-13.51</v>
      </c>
      <c r="D17">
        <v>-11.14</v>
      </c>
      <c r="E17">
        <v>1.32</v>
      </c>
      <c r="F17">
        <v>-12.19</v>
      </c>
      <c r="G17">
        <v>-14.12</v>
      </c>
      <c r="H17">
        <v>-12.09</v>
      </c>
      <c r="I17">
        <v>-6.58</v>
      </c>
      <c r="J17">
        <v>4.3099999999999996</v>
      </c>
      <c r="K17">
        <v>-11.57</v>
      </c>
      <c r="L17">
        <v>-12.83</v>
      </c>
      <c r="M17">
        <v>-16.12</v>
      </c>
      <c r="N17">
        <v>-12.11</v>
      </c>
      <c r="O17">
        <v>-12.38</v>
      </c>
      <c r="P17">
        <v>-11.84</v>
      </c>
      <c r="Q17">
        <v>-8.26</v>
      </c>
      <c r="R17">
        <v>-4.93</v>
      </c>
      <c r="S17">
        <v>1.1200000000000001</v>
      </c>
      <c r="T17">
        <v>6.84</v>
      </c>
    </row>
    <row r="18" spans="1:20" x14ac:dyDescent="0.2">
      <c r="A18">
        <v>1942</v>
      </c>
      <c r="B18">
        <v>184.03</v>
      </c>
      <c r="C18">
        <v>19.309999999999999</v>
      </c>
      <c r="D18">
        <v>27.97</v>
      </c>
      <c r="E18">
        <v>51.04</v>
      </c>
      <c r="F18">
        <v>19.100000000000001</v>
      </c>
      <c r="G18">
        <v>23.57</v>
      </c>
      <c r="H18">
        <v>25.65</v>
      </c>
      <c r="I18">
        <v>32.729999999999997</v>
      </c>
      <c r="J18">
        <v>60.54</v>
      </c>
      <c r="K18">
        <v>15.38</v>
      </c>
      <c r="L18">
        <v>22.79</v>
      </c>
      <c r="M18">
        <v>19.670000000000002</v>
      </c>
      <c r="N18">
        <v>27.59</v>
      </c>
      <c r="O18">
        <v>24.32</v>
      </c>
      <c r="P18">
        <v>26.97</v>
      </c>
      <c r="Q18">
        <v>32.86</v>
      </c>
      <c r="R18">
        <v>32.47</v>
      </c>
      <c r="S18">
        <v>39.840000000000003</v>
      </c>
      <c r="T18">
        <v>81.22</v>
      </c>
    </row>
    <row r="19" spans="1:20" x14ac:dyDescent="0.2">
      <c r="A19">
        <v>1943</v>
      </c>
      <c r="B19">
        <v>51.85</v>
      </c>
      <c r="C19">
        <v>28.89</v>
      </c>
      <c r="D19">
        <v>49.62</v>
      </c>
      <c r="E19">
        <v>110.03</v>
      </c>
      <c r="F19">
        <v>25.87</v>
      </c>
      <c r="G19">
        <v>38.700000000000003</v>
      </c>
      <c r="H19">
        <v>49.96</v>
      </c>
      <c r="I19">
        <v>66.67</v>
      </c>
      <c r="J19">
        <v>126.59</v>
      </c>
      <c r="K19">
        <v>19.54</v>
      </c>
      <c r="L19">
        <v>32.54</v>
      </c>
      <c r="M19">
        <v>35.06</v>
      </c>
      <c r="N19">
        <v>42.51</v>
      </c>
      <c r="O19">
        <v>46.24</v>
      </c>
      <c r="P19">
        <v>53.72</v>
      </c>
      <c r="Q19">
        <v>56</v>
      </c>
      <c r="R19">
        <v>77.81</v>
      </c>
      <c r="S19">
        <v>105.8</v>
      </c>
      <c r="T19">
        <v>146.38999999999999</v>
      </c>
    </row>
    <row r="20" spans="1:20" x14ac:dyDescent="0.2">
      <c r="A20">
        <v>1944</v>
      </c>
      <c r="B20">
        <v>-99.99</v>
      </c>
      <c r="C20">
        <v>26.72</v>
      </c>
      <c r="D20">
        <v>40.61</v>
      </c>
      <c r="E20">
        <v>58.64</v>
      </c>
      <c r="F20">
        <v>24.12</v>
      </c>
      <c r="G20">
        <v>33.81</v>
      </c>
      <c r="H20">
        <v>37.630000000000003</v>
      </c>
      <c r="I20">
        <v>45.38</v>
      </c>
      <c r="J20">
        <v>69.430000000000007</v>
      </c>
      <c r="K20">
        <v>20.37</v>
      </c>
      <c r="L20">
        <v>28.03</v>
      </c>
      <c r="M20">
        <v>32.08</v>
      </c>
      <c r="N20">
        <v>35.520000000000003</v>
      </c>
      <c r="O20">
        <v>35.35</v>
      </c>
      <c r="P20">
        <v>39.89</v>
      </c>
      <c r="Q20">
        <v>52.31</v>
      </c>
      <c r="R20">
        <v>38.78</v>
      </c>
      <c r="S20">
        <v>60.26</v>
      </c>
      <c r="T20">
        <v>78.92</v>
      </c>
    </row>
    <row r="21" spans="1:20" x14ac:dyDescent="0.2">
      <c r="A21">
        <v>1945</v>
      </c>
      <c r="B21">
        <v>-99.99</v>
      </c>
      <c r="C21">
        <v>51.04</v>
      </c>
      <c r="D21">
        <v>63.3</v>
      </c>
      <c r="E21">
        <v>72.25</v>
      </c>
      <c r="F21">
        <v>52.08</v>
      </c>
      <c r="G21">
        <v>54.1</v>
      </c>
      <c r="H21">
        <v>60.6</v>
      </c>
      <c r="I21">
        <v>68.27</v>
      </c>
      <c r="J21">
        <v>76.56</v>
      </c>
      <c r="K21">
        <v>47.01</v>
      </c>
      <c r="L21">
        <v>57.24</v>
      </c>
      <c r="M21">
        <v>48.97</v>
      </c>
      <c r="N21">
        <v>59.35</v>
      </c>
      <c r="O21">
        <v>60.17</v>
      </c>
      <c r="P21">
        <v>60.97</v>
      </c>
      <c r="Q21">
        <v>72.84</v>
      </c>
      <c r="R21">
        <v>63.76</v>
      </c>
      <c r="S21">
        <v>77.150000000000006</v>
      </c>
      <c r="T21">
        <v>75.69</v>
      </c>
    </row>
    <row r="22" spans="1:20" x14ac:dyDescent="0.2">
      <c r="A22">
        <v>1946</v>
      </c>
      <c r="B22">
        <v>-99.99</v>
      </c>
      <c r="C22">
        <v>-11.59</v>
      </c>
      <c r="D22">
        <v>-6.38</v>
      </c>
      <c r="E22">
        <v>-10.09</v>
      </c>
      <c r="F22">
        <v>-12.62</v>
      </c>
      <c r="G22">
        <v>-6.8</v>
      </c>
      <c r="H22">
        <v>-6.7</v>
      </c>
      <c r="I22">
        <v>-7.58</v>
      </c>
      <c r="J22">
        <v>-11.68</v>
      </c>
      <c r="K22">
        <v>-13.22</v>
      </c>
      <c r="L22">
        <v>-12.04</v>
      </c>
      <c r="M22">
        <v>-9.51</v>
      </c>
      <c r="N22">
        <v>-4.0199999999999996</v>
      </c>
      <c r="O22">
        <v>-6.56</v>
      </c>
      <c r="P22">
        <v>-6.88</v>
      </c>
      <c r="Q22">
        <v>-8.16</v>
      </c>
      <c r="R22">
        <v>-7.02</v>
      </c>
      <c r="S22">
        <v>-3.89</v>
      </c>
      <c r="T22">
        <v>-19.100000000000001</v>
      </c>
    </row>
    <row r="23" spans="1:20" x14ac:dyDescent="0.2">
      <c r="A23">
        <v>1947</v>
      </c>
      <c r="B23">
        <v>17.739999999999998</v>
      </c>
      <c r="C23">
        <v>-3.89</v>
      </c>
      <c r="D23">
        <v>-0.61</v>
      </c>
      <c r="E23">
        <v>6.49</v>
      </c>
      <c r="F23">
        <v>-4.59</v>
      </c>
      <c r="G23">
        <v>-0.6</v>
      </c>
      <c r="H23">
        <v>-0.41</v>
      </c>
      <c r="I23">
        <v>0.84</v>
      </c>
      <c r="J23">
        <v>7.34</v>
      </c>
      <c r="K23">
        <v>-8.27</v>
      </c>
      <c r="L23">
        <v>-0.83</v>
      </c>
      <c r="M23">
        <v>-2.4900000000000002</v>
      </c>
      <c r="N23">
        <v>1.27</v>
      </c>
      <c r="O23">
        <v>-0.31</v>
      </c>
      <c r="P23">
        <v>-0.53</v>
      </c>
      <c r="Q23">
        <v>-2.92</v>
      </c>
      <c r="R23">
        <v>4.75</v>
      </c>
      <c r="S23">
        <v>7.83</v>
      </c>
      <c r="T23">
        <v>6.7</v>
      </c>
    </row>
    <row r="24" spans="1:20" x14ac:dyDescent="0.2">
      <c r="A24">
        <v>1948</v>
      </c>
      <c r="B24">
        <v>26.45</v>
      </c>
      <c r="C24">
        <v>-3.28</v>
      </c>
      <c r="D24">
        <v>-4.8</v>
      </c>
      <c r="E24">
        <v>0.28999999999999998</v>
      </c>
      <c r="F24">
        <v>-4.28</v>
      </c>
      <c r="G24">
        <v>-2.5299999999999998</v>
      </c>
      <c r="H24">
        <v>-2.7</v>
      </c>
      <c r="I24">
        <v>-6.42</v>
      </c>
      <c r="J24">
        <v>1.8</v>
      </c>
      <c r="K24">
        <v>-4.13</v>
      </c>
      <c r="L24">
        <v>-4.45</v>
      </c>
      <c r="M24">
        <v>-1.3</v>
      </c>
      <c r="N24">
        <v>-3.79</v>
      </c>
      <c r="O24">
        <v>-0.5</v>
      </c>
      <c r="P24">
        <v>-4.8899999999999997</v>
      </c>
      <c r="Q24">
        <v>-9.92</v>
      </c>
      <c r="R24">
        <v>-2.8</v>
      </c>
      <c r="S24">
        <v>-1.49</v>
      </c>
      <c r="T24">
        <v>5.13</v>
      </c>
    </row>
    <row r="25" spans="1:20" x14ac:dyDescent="0.2">
      <c r="A25">
        <v>1949</v>
      </c>
      <c r="B25">
        <v>79.72</v>
      </c>
      <c r="C25">
        <v>22.46</v>
      </c>
      <c r="D25">
        <v>21.22</v>
      </c>
      <c r="E25">
        <v>20.97</v>
      </c>
      <c r="F25">
        <v>22.38</v>
      </c>
      <c r="G25">
        <v>21.16</v>
      </c>
      <c r="H25">
        <v>21.95</v>
      </c>
      <c r="I25">
        <v>21.41</v>
      </c>
      <c r="J25">
        <v>20.59</v>
      </c>
      <c r="K25">
        <v>23.21</v>
      </c>
      <c r="L25">
        <v>21.54</v>
      </c>
      <c r="M25">
        <v>22.59</v>
      </c>
      <c r="N25">
        <v>19.7</v>
      </c>
      <c r="O25">
        <v>22.36</v>
      </c>
      <c r="P25">
        <v>21.49</v>
      </c>
      <c r="Q25">
        <v>21.14</v>
      </c>
      <c r="R25">
        <v>21.65</v>
      </c>
      <c r="S25">
        <v>18.45</v>
      </c>
      <c r="T25">
        <v>22.64</v>
      </c>
    </row>
    <row r="26" spans="1:20" x14ac:dyDescent="0.2">
      <c r="A26">
        <v>1950</v>
      </c>
      <c r="B26">
        <v>64.290000000000006</v>
      </c>
      <c r="C26">
        <v>21.15</v>
      </c>
      <c r="D26">
        <v>34.71</v>
      </c>
      <c r="E26">
        <v>58.06</v>
      </c>
      <c r="F26">
        <v>21.03</v>
      </c>
      <c r="G26">
        <v>22.78</v>
      </c>
      <c r="H26">
        <v>37.71</v>
      </c>
      <c r="I26">
        <v>41.09</v>
      </c>
      <c r="J26">
        <v>66.099999999999994</v>
      </c>
      <c r="K26">
        <v>20.97</v>
      </c>
      <c r="L26">
        <v>21.06</v>
      </c>
      <c r="M26">
        <v>21.34</v>
      </c>
      <c r="N26">
        <v>24.21</v>
      </c>
      <c r="O26">
        <v>33.75</v>
      </c>
      <c r="P26">
        <v>41.74</v>
      </c>
      <c r="Q26">
        <v>39.49</v>
      </c>
      <c r="R26">
        <v>42.68</v>
      </c>
      <c r="S26">
        <v>53.45</v>
      </c>
      <c r="T26">
        <v>79.25</v>
      </c>
    </row>
    <row r="27" spans="1:20" x14ac:dyDescent="0.2">
      <c r="A27">
        <v>1951</v>
      </c>
      <c r="B27">
        <v>-39.130000000000003</v>
      </c>
      <c r="C27">
        <v>19.989999999999998</v>
      </c>
      <c r="D27">
        <v>16.100000000000001</v>
      </c>
      <c r="E27">
        <v>11.03</v>
      </c>
      <c r="F27">
        <v>19.93</v>
      </c>
      <c r="G27">
        <v>20.74</v>
      </c>
      <c r="H27">
        <v>15.72</v>
      </c>
      <c r="I27">
        <v>13.03</v>
      </c>
      <c r="J27">
        <v>9.3800000000000008</v>
      </c>
      <c r="K27">
        <v>19.62</v>
      </c>
      <c r="L27">
        <v>20.23</v>
      </c>
      <c r="M27">
        <v>20.059999999999999</v>
      </c>
      <c r="N27">
        <v>21.41</v>
      </c>
      <c r="O27">
        <v>16.96</v>
      </c>
      <c r="P27">
        <v>14.47</v>
      </c>
      <c r="Q27">
        <v>11.62</v>
      </c>
      <c r="R27">
        <v>14.41</v>
      </c>
      <c r="S27">
        <v>8.86</v>
      </c>
      <c r="T27">
        <v>9.86</v>
      </c>
    </row>
    <row r="28" spans="1:20" x14ac:dyDescent="0.2">
      <c r="A28">
        <v>1952</v>
      </c>
      <c r="B28">
        <v>-22.86</v>
      </c>
      <c r="C28">
        <v>8.6300000000000008</v>
      </c>
      <c r="D28">
        <v>10.6</v>
      </c>
      <c r="E28">
        <v>10.52</v>
      </c>
      <c r="F28">
        <v>8.1300000000000008</v>
      </c>
      <c r="G28">
        <v>11.78</v>
      </c>
      <c r="H28">
        <v>9.49</v>
      </c>
      <c r="I28">
        <v>8.4700000000000006</v>
      </c>
      <c r="J28">
        <v>12.08</v>
      </c>
      <c r="K28">
        <v>5.79</v>
      </c>
      <c r="L28">
        <v>10.47</v>
      </c>
      <c r="M28">
        <v>9.6199999999999992</v>
      </c>
      <c r="N28">
        <v>13.95</v>
      </c>
      <c r="O28">
        <v>9.5</v>
      </c>
      <c r="P28">
        <v>9.4700000000000006</v>
      </c>
      <c r="Q28">
        <v>9.51</v>
      </c>
      <c r="R28">
        <v>7.42</v>
      </c>
      <c r="S28">
        <v>6.66</v>
      </c>
      <c r="T28">
        <v>17.72</v>
      </c>
    </row>
    <row r="29" spans="1:20" x14ac:dyDescent="0.2">
      <c r="A29">
        <v>1953</v>
      </c>
      <c r="B29">
        <v>-27.36</v>
      </c>
      <c r="C29">
        <v>1.3</v>
      </c>
      <c r="D29">
        <v>-1.88</v>
      </c>
      <c r="E29">
        <v>-7.93</v>
      </c>
      <c r="F29">
        <v>1.92</v>
      </c>
      <c r="G29">
        <v>-0.87</v>
      </c>
      <c r="H29">
        <v>-0.32</v>
      </c>
      <c r="I29">
        <v>-5.65</v>
      </c>
      <c r="J29">
        <v>-8.8000000000000007</v>
      </c>
      <c r="K29">
        <v>2.17</v>
      </c>
      <c r="L29">
        <v>1.65</v>
      </c>
      <c r="M29">
        <v>0.06</v>
      </c>
      <c r="N29">
        <v>-1.8</v>
      </c>
      <c r="O29">
        <v>-3.73</v>
      </c>
      <c r="P29">
        <v>3.23</v>
      </c>
      <c r="Q29">
        <v>-5.1100000000000003</v>
      </c>
      <c r="R29">
        <v>-6.2</v>
      </c>
      <c r="S29">
        <v>-7.36</v>
      </c>
      <c r="T29">
        <v>-10.24</v>
      </c>
    </row>
    <row r="30" spans="1:20" x14ac:dyDescent="0.2">
      <c r="A30">
        <v>1954</v>
      </c>
      <c r="B30">
        <v>92.06</v>
      </c>
      <c r="C30">
        <v>42.67</v>
      </c>
      <c r="D30">
        <v>57.75</v>
      </c>
      <c r="E30">
        <v>68.430000000000007</v>
      </c>
      <c r="F30">
        <v>41.78</v>
      </c>
      <c r="G30">
        <v>48.66</v>
      </c>
      <c r="H30">
        <v>60.79</v>
      </c>
      <c r="I30">
        <v>63.17</v>
      </c>
      <c r="J30">
        <v>67.56</v>
      </c>
      <c r="K30">
        <v>45.31</v>
      </c>
      <c r="L30">
        <v>38.32</v>
      </c>
      <c r="M30">
        <v>44.43</v>
      </c>
      <c r="N30">
        <v>52.96</v>
      </c>
      <c r="O30">
        <v>60.95</v>
      </c>
      <c r="P30">
        <v>60.57</v>
      </c>
      <c r="Q30">
        <v>56.48</v>
      </c>
      <c r="R30">
        <v>70.03</v>
      </c>
      <c r="S30">
        <v>66.47</v>
      </c>
      <c r="T30">
        <v>68.540000000000006</v>
      </c>
    </row>
    <row r="31" spans="1:20" x14ac:dyDescent="0.2">
      <c r="A31">
        <v>1955</v>
      </c>
      <c r="B31">
        <v>-56.96</v>
      </c>
      <c r="C31">
        <v>19.920000000000002</v>
      </c>
      <c r="D31">
        <v>20.07</v>
      </c>
      <c r="E31">
        <v>23.38</v>
      </c>
      <c r="F31">
        <v>19.440000000000001</v>
      </c>
      <c r="G31">
        <v>19.670000000000002</v>
      </c>
      <c r="H31">
        <v>20.57</v>
      </c>
      <c r="I31">
        <v>21.42</v>
      </c>
      <c r="J31">
        <v>23.95</v>
      </c>
      <c r="K31">
        <v>23.75</v>
      </c>
      <c r="L31">
        <v>15.16</v>
      </c>
      <c r="M31">
        <v>20.84</v>
      </c>
      <c r="N31">
        <v>18.47</v>
      </c>
      <c r="O31">
        <v>18.420000000000002</v>
      </c>
      <c r="P31">
        <v>22.69</v>
      </c>
      <c r="Q31">
        <v>20.6</v>
      </c>
      <c r="R31">
        <v>22.21</v>
      </c>
      <c r="S31">
        <v>22.04</v>
      </c>
      <c r="T31">
        <v>25.81</v>
      </c>
    </row>
    <row r="32" spans="1:20" x14ac:dyDescent="0.2">
      <c r="A32">
        <v>1956</v>
      </c>
      <c r="B32">
        <v>-2.8</v>
      </c>
      <c r="C32">
        <v>7.4</v>
      </c>
      <c r="D32">
        <v>7.69</v>
      </c>
      <c r="E32">
        <v>4.8499999999999996</v>
      </c>
      <c r="F32">
        <v>7.31</v>
      </c>
      <c r="G32">
        <v>7.15</v>
      </c>
      <c r="H32">
        <v>7.51</v>
      </c>
      <c r="I32">
        <v>8.36</v>
      </c>
      <c r="J32">
        <v>3.45</v>
      </c>
      <c r="K32">
        <v>7.76</v>
      </c>
      <c r="L32">
        <v>6.78</v>
      </c>
      <c r="M32">
        <v>7.58</v>
      </c>
      <c r="N32">
        <v>6.69</v>
      </c>
      <c r="O32">
        <v>7.13</v>
      </c>
      <c r="P32">
        <v>7.84</v>
      </c>
      <c r="Q32">
        <v>9.02</v>
      </c>
      <c r="R32">
        <v>7.7</v>
      </c>
      <c r="S32">
        <v>2.65</v>
      </c>
      <c r="T32">
        <v>4.22</v>
      </c>
    </row>
    <row r="33" spans="1:20" x14ac:dyDescent="0.2">
      <c r="A33">
        <v>1957</v>
      </c>
      <c r="B33">
        <v>-21.27</v>
      </c>
      <c r="C33">
        <v>-12.38</v>
      </c>
      <c r="D33">
        <v>-12.42</v>
      </c>
      <c r="E33">
        <v>-17.34</v>
      </c>
      <c r="F33">
        <v>-12.48</v>
      </c>
      <c r="G33">
        <v>-11.81</v>
      </c>
      <c r="H33">
        <v>-10.3</v>
      </c>
      <c r="I33">
        <v>-17.190000000000001</v>
      </c>
      <c r="J33">
        <v>-17.670000000000002</v>
      </c>
      <c r="K33">
        <v>-14.72</v>
      </c>
      <c r="L33">
        <v>-10.18</v>
      </c>
      <c r="M33">
        <v>-12.24</v>
      </c>
      <c r="N33">
        <v>-11.4</v>
      </c>
      <c r="O33">
        <v>-9.67</v>
      </c>
      <c r="P33">
        <v>-10.95</v>
      </c>
      <c r="Q33">
        <v>-17.579999999999998</v>
      </c>
      <c r="R33">
        <v>-16.809999999999999</v>
      </c>
      <c r="S33">
        <v>-14.79</v>
      </c>
      <c r="T33">
        <v>-20.48</v>
      </c>
    </row>
    <row r="34" spans="1:20" x14ac:dyDescent="0.2">
      <c r="A34">
        <v>1958</v>
      </c>
      <c r="B34">
        <v>20.66</v>
      </c>
      <c r="C34">
        <v>53.25</v>
      </c>
      <c r="D34">
        <v>55.58</v>
      </c>
      <c r="E34">
        <v>76.08</v>
      </c>
      <c r="F34">
        <v>53.92</v>
      </c>
      <c r="G34">
        <v>53.3</v>
      </c>
      <c r="H34">
        <v>54.13</v>
      </c>
      <c r="I34">
        <v>63.51</v>
      </c>
      <c r="J34">
        <v>80.38</v>
      </c>
      <c r="K34">
        <v>58.93</v>
      </c>
      <c r="L34">
        <v>49</v>
      </c>
      <c r="M34">
        <v>51.89</v>
      </c>
      <c r="N34">
        <v>54.68</v>
      </c>
      <c r="O34">
        <v>57.35</v>
      </c>
      <c r="P34">
        <v>50.88</v>
      </c>
      <c r="Q34">
        <v>59.32</v>
      </c>
      <c r="R34">
        <v>67.709999999999994</v>
      </c>
      <c r="S34">
        <v>74.84</v>
      </c>
      <c r="T34">
        <v>85.88</v>
      </c>
    </row>
    <row r="35" spans="1:20" x14ac:dyDescent="0.2">
      <c r="A35">
        <v>1959</v>
      </c>
      <c r="B35">
        <v>74.489999999999995</v>
      </c>
      <c r="C35">
        <v>12.76</v>
      </c>
      <c r="D35">
        <v>16.920000000000002</v>
      </c>
      <c r="E35">
        <v>17.13</v>
      </c>
      <c r="F35">
        <v>14.39</v>
      </c>
      <c r="G35">
        <v>13.63</v>
      </c>
      <c r="H35">
        <v>15.96</v>
      </c>
      <c r="I35">
        <v>18.829999999999998</v>
      </c>
      <c r="J35">
        <v>15.78</v>
      </c>
      <c r="K35">
        <v>18.97</v>
      </c>
      <c r="L35">
        <v>9.8800000000000008</v>
      </c>
      <c r="M35">
        <v>9.39</v>
      </c>
      <c r="N35">
        <v>17.88</v>
      </c>
      <c r="O35">
        <v>17.170000000000002</v>
      </c>
      <c r="P35">
        <v>14.67</v>
      </c>
      <c r="Q35">
        <v>17.78</v>
      </c>
      <c r="R35">
        <v>19.88</v>
      </c>
      <c r="S35">
        <v>18.649999999999999</v>
      </c>
      <c r="T35">
        <v>12.91</v>
      </c>
    </row>
    <row r="36" spans="1:20" x14ac:dyDescent="0.2">
      <c r="A36">
        <v>1960</v>
      </c>
      <c r="B36">
        <v>2.75</v>
      </c>
      <c r="C36">
        <v>2.7</v>
      </c>
      <c r="D36">
        <v>-0.75</v>
      </c>
      <c r="E36">
        <v>-7.23</v>
      </c>
      <c r="F36">
        <v>3.03</v>
      </c>
      <c r="G36">
        <v>2.67</v>
      </c>
      <c r="H36">
        <v>-1.98</v>
      </c>
      <c r="I36">
        <v>-1.94</v>
      </c>
      <c r="J36">
        <v>-9.92</v>
      </c>
      <c r="K36">
        <v>1.99</v>
      </c>
      <c r="L36">
        <v>4.01</v>
      </c>
      <c r="M36">
        <v>1.98</v>
      </c>
      <c r="N36">
        <v>3.35</v>
      </c>
      <c r="O36">
        <v>-1.1399999999999999</v>
      </c>
      <c r="P36">
        <v>-2.83</v>
      </c>
      <c r="Q36">
        <v>-2.34</v>
      </c>
      <c r="R36">
        <v>-1.59</v>
      </c>
      <c r="S36">
        <v>-3.63</v>
      </c>
      <c r="T36">
        <v>-15.87</v>
      </c>
    </row>
    <row r="37" spans="1:20" x14ac:dyDescent="0.2">
      <c r="A37">
        <v>1961</v>
      </c>
      <c r="B37">
        <v>32.11</v>
      </c>
      <c r="C37">
        <v>25.56</v>
      </c>
      <c r="D37">
        <v>32.03</v>
      </c>
      <c r="E37">
        <v>31.24</v>
      </c>
      <c r="F37">
        <v>23.3</v>
      </c>
      <c r="G37">
        <v>30.86</v>
      </c>
      <c r="H37">
        <v>30.15</v>
      </c>
      <c r="I37">
        <v>34.15</v>
      </c>
      <c r="J37">
        <v>30.81</v>
      </c>
      <c r="K37">
        <v>20.58</v>
      </c>
      <c r="L37">
        <v>25.99</v>
      </c>
      <c r="M37">
        <v>30.16</v>
      </c>
      <c r="N37">
        <v>31.54</v>
      </c>
      <c r="O37">
        <v>33.46</v>
      </c>
      <c r="P37">
        <v>26.9</v>
      </c>
      <c r="Q37">
        <v>36.35</v>
      </c>
      <c r="R37">
        <v>31.99</v>
      </c>
      <c r="S37">
        <v>36.07</v>
      </c>
      <c r="T37">
        <v>25.39</v>
      </c>
    </row>
    <row r="38" spans="1:20" x14ac:dyDescent="0.2">
      <c r="A38">
        <v>1962</v>
      </c>
      <c r="B38">
        <v>-10.57</v>
      </c>
      <c r="C38">
        <v>-17.04</v>
      </c>
      <c r="D38">
        <v>-12.47</v>
      </c>
      <c r="E38">
        <v>-7.89</v>
      </c>
      <c r="F38">
        <v>-19.7</v>
      </c>
      <c r="G38">
        <v>-11.04</v>
      </c>
      <c r="H38">
        <v>-12.9</v>
      </c>
      <c r="I38">
        <v>-11.41</v>
      </c>
      <c r="J38">
        <v>-7.26</v>
      </c>
      <c r="K38">
        <v>-25.7</v>
      </c>
      <c r="L38">
        <v>-13.51</v>
      </c>
      <c r="M38">
        <v>-11.58</v>
      </c>
      <c r="N38">
        <v>-10.52</v>
      </c>
      <c r="O38">
        <v>-12.54</v>
      </c>
      <c r="P38">
        <v>-13.29</v>
      </c>
      <c r="Q38">
        <v>-13.58</v>
      </c>
      <c r="R38">
        <v>-9.2100000000000009</v>
      </c>
      <c r="S38">
        <v>-6.31</v>
      </c>
      <c r="T38">
        <v>-8.36</v>
      </c>
    </row>
    <row r="39" spans="1:20" x14ac:dyDescent="0.2">
      <c r="A39">
        <v>1963</v>
      </c>
      <c r="B39">
        <v>23.59</v>
      </c>
      <c r="C39">
        <v>11.77</v>
      </c>
      <c r="D39">
        <v>14.31</v>
      </c>
      <c r="E39">
        <v>27</v>
      </c>
      <c r="F39">
        <v>10.66</v>
      </c>
      <c r="G39">
        <v>11.45</v>
      </c>
      <c r="H39">
        <v>14.08</v>
      </c>
      <c r="I39">
        <v>20.170000000000002</v>
      </c>
      <c r="J39">
        <v>30.63</v>
      </c>
      <c r="K39">
        <v>8.57</v>
      </c>
      <c r="L39">
        <v>12.94</v>
      </c>
      <c r="M39">
        <v>13.97</v>
      </c>
      <c r="N39">
        <v>8.92</v>
      </c>
      <c r="O39">
        <v>12.88</v>
      </c>
      <c r="P39">
        <v>15.23</v>
      </c>
      <c r="Q39">
        <v>20.27</v>
      </c>
      <c r="R39">
        <v>20</v>
      </c>
      <c r="S39">
        <v>29.01</v>
      </c>
      <c r="T39">
        <v>32.25</v>
      </c>
    </row>
    <row r="40" spans="1:20" x14ac:dyDescent="0.2">
      <c r="A40">
        <v>1964</v>
      </c>
      <c r="B40">
        <v>7.27</v>
      </c>
      <c r="C40">
        <v>12.51</v>
      </c>
      <c r="D40">
        <v>20.190000000000001</v>
      </c>
      <c r="E40">
        <v>23.94</v>
      </c>
      <c r="F40">
        <v>11.33</v>
      </c>
      <c r="G40">
        <v>15.55</v>
      </c>
      <c r="H40">
        <v>23.09</v>
      </c>
      <c r="I40">
        <v>19.309999999999999</v>
      </c>
      <c r="J40">
        <v>26.16</v>
      </c>
      <c r="K40">
        <v>10.27</v>
      </c>
      <c r="L40">
        <v>12.91</v>
      </c>
      <c r="M40">
        <v>15.24</v>
      </c>
      <c r="N40">
        <v>15.85</v>
      </c>
      <c r="O40">
        <v>22.26</v>
      </c>
      <c r="P40">
        <v>23.9</v>
      </c>
      <c r="Q40">
        <v>19.010000000000002</v>
      </c>
      <c r="R40">
        <v>19.579999999999998</v>
      </c>
      <c r="S40">
        <v>23.1</v>
      </c>
      <c r="T40">
        <v>29.09</v>
      </c>
    </row>
    <row r="41" spans="1:20" x14ac:dyDescent="0.2">
      <c r="A41">
        <v>1965</v>
      </c>
      <c r="B41">
        <v>136.88</v>
      </c>
      <c r="C41">
        <v>26.74</v>
      </c>
      <c r="D41">
        <v>33.020000000000003</v>
      </c>
      <c r="E41">
        <v>45.46</v>
      </c>
      <c r="F41">
        <v>27.73</v>
      </c>
      <c r="G41">
        <v>28.29</v>
      </c>
      <c r="H41">
        <v>29.3</v>
      </c>
      <c r="I41">
        <v>39.6</v>
      </c>
      <c r="J41">
        <v>48.99</v>
      </c>
      <c r="K41">
        <v>30.47</v>
      </c>
      <c r="L41">
        <v>24.02</v>
      </c>
      <c r="M41">
        <v>24.47</v>
      </c>
      <c r="N41">
        <v>32.11</v>
      </c>
      <c r="O41">
        <v>27.78</v>
      </c>
      <c r="P41">
        <v>30.58</v>
      </c>
      <c r="Q41">
        <v>40.96</v>
      </c>
      <c r="R41">
        <v>38.08</v>
      </c>
      <c r="S41">
        <v>48.92</v>
      </c>
      <c r="T41">
        <v>48.8</v>
      </c>
    </row>
    <row r="42" spans="1:20" x14ac:dyDescent="0.2">
      <c r="A42">
        <v>1966</v>
      </c>
      <c r="B42">
        <v>-13.51</v>
      </c>
      <c r="C42">
        <v>-6.52</v>
      </c>
      <c r="D42">
        <v>-5.84</v>
      </c>
      <c r="E42">
        <v>-5.61</v>
      </c>
      <c r="F42">
        <v>-5.32</v>
      </c>
      <c r="G42">
        <v>-8.07</v>
      </c>
      <c r="H42">
        <v>-5.96</v>
      </c>
      <c r="I42">
        <v>-6.04</v>
      </c>
      <c r="J42">
        <v>-4.75</v>
      </c>
      <c r="K42">
        <v>-5.42</v>
      </c>
      <c r="L42">
        <v>-5.72</v>
      </c>
      <c r="M42">
        <v>-9.2100000000000009</v>
      </c>
      <c r="N42">
        <v>-6.93</v>
      </c>
      <c r="O42">
        <v>-5.82</v>
      </c>
      <c r="P42">
        <v>-6.15</v>
      </c>
      <c r="Q42">
        <v>-4.6500000000000004</v>
      </c>
      <c r="R42">
        <v>-7.54</v>
      </c>
      <c r="S42">
        <v>-3.76</v>
      </c>
      <c r="T42">
        <v>-5.64</v>
      </c>
    </row>
    <row r="43" spans="1:20" x14ac:dyDescent="0.2">
      <c r="A43">
        <v>1967</v>
      </c>
      <c r="B43">
        <v>259.26</v>
      </c>
      <c r="C43">
        <v>66.55</v>
      </c>
      <c r="D43">
        <v>67.22</v>
      </c>
      <c r="E43">
        <v>81.290000000000006</v>
      </c>
      <c r="F43">
        <v>69.55</v>
      </c>
      <c r="G43">
        <v>62.59</v>
      </c>
      <c r="H43">
        <v>62.92</v>
      </c>
      <c r="I43">
        <v>82.53</v>
      </c>
      <c r="J43">
        <v>78.349999999999994</v>
      </c>
      <c r="K43">
        <v>77.61</v>
      </c>
      <c r="L43">
        <v>60.23</v>
      </c>
      <c r="M43">
        <v>59.29</v>
      </c>
      <c r="N43">
        <v>65.89</v>
      </c>
      <c r="O43">
        <v>57.75</v>
      </c>
      <c r="P43">
        <v>68.33</v>
      </c>
      <c r="Q43">
        <v>77.06</v>
      </c>
      <c r="R43">
        <v>87.54</v>
      </c>
      <c r="S43">
        <v>72.41</v>
      </c>
      <c r="T43">
        <v>83.99</v>
      </c>
    </row>
    <row r="44" spans="1:20" x14ac:dyDescent="0.2">
      <c r="A44">
        <v>1968</v>
      </c>
      <c r="B44">
        <v>65.260000000000005</v>
      </c>
      <c r="C44">
        <v>26.93</v>
      </c>
      <c r="D44">
        <v>36.380000000000003</v>
      </c>
      <c r="E44">
        <v>57.75</v>
      </c>
      <c r="F44">
        <v>25.01</v>
      </c>
      <c r="G44">
        <v>33.619999999999997</v>
      </c>
      <c r="H44">
        <v>36.81</v>
      </c>
      <c r="I44">
        <v>45.06</v>
      </c>
      <c r="J44">
        <v>60.48</v>
      </c>
      <c r="K44">
        <v>26.27</v>
      </c>
      <c r="L44">
        <v>23.31</v>
      </c>
      <c r="M44">
        <v>31.98</v>
      </c>
      <c r="N44">
        <v>35.21</v>
      </c>
      <c r="O44">
        <v>31.36</v>
      </c>
      <c r="P44">
        <v>42.23</v>
      </c>
      <c r="Q44">
        <v>36.76</v>
      </c>
      <c r="R44">
        <v>52.41</v>
      </c>
      <c r="S44">
        <v>56.98</v>
      </c>
      <c r="T44">
        <v>64.2</v>
      </c>
    </row>
    <row r="45" spans="1:20" x14ac:dyDescent="0.2">
      <c r="A45">
        <v>1969</v>
      </c>
      <c r="B45">
        <v>-30.56</v>
      </c>
      <c r="C45">
        <v>-25.28</v>
      </c>
      <c r="D45">
        <v>-24.05</v>
      </c>
      <c r="E45">
        <v>-26.54</v>
      </c>
      <c r="F45">
        <v>-24.72</v>
      </c>
      <c r="G45">
        <v>-26.97</v>
      </c>
      <c r="H45">
        <v>-21.95</v>
      </c>
      <c r="I45">
        <v>-24.73</v>
      </c>
      <c r="J45">
        <v>-27.6</v>
      </c>
      <c r="K45">
        <v>-26.71</v>
      </c>
      <c r="L45">
        <v>-22.31</v>
      </c>
      <c r="M45">
        <v>-26.88</v>
      </c>
      <c r="N45">
        <v>-26.95</v>
      </c>
      <c r="O45">
        <v>-21.16</v>
      </c>
      <c r="P45">
        <v>-22.75</v>
      </c>
      <c r="Q45">
        <v>-25.2</v>
      </c>
      <c r="R45">
        <v>-24.29</v>
      </c>
      <c r="S45">
        <v>-25.33</v>
      </c>
      <c r="T45">
        <v>-29.74</v>
      </c>
    </row>
    <row r="46" spans="1:20" x14ac:dyDescent="0.2">
      <c r="A46">
        <v>1970</v>
      </c>
      <c r="B46">
        <v>-8.2100000000000009</v>
      </c>
      <c r="C46">
        <v>-18.96</v>
      </c>
      <c r="D46">
        <v>-5.68</v>
      </c>
      <c r="E46">
        <v>2.17</v>
      </c>
      <c r="F46">
        <v>-21.5</v>
      </c>
      <c r="G46">
        <v>-12.25</v>
      </c>
      <c r="H46">
        <v>-5.9</v>
      </c>
      <c r="I46">
        <v>5.29</v>
      </c>
      <c r="J46">
        <v>0.78</v>
      </c>
      <c r="K46">
        <v>-24.17</v>
      </c>
      <c r="L46">
        <v>-17.87</v>
      </c>
      <c r="M46">
        <v>-11.13</v>
      </c>
      <c r="N46">
        <v>-13.35</v>
      </c>
      <c r="O46">
        <v>-5.7</v>
      </c>
      <c r="P46">
        <v>-6.11</v>
      </c>
      <c r="Q46">
        <v>5.53</v>
      </c>
      <c r="R46">
        <v>4.95</v>
      </c>
      <c r="S46">
        <v>2.15</v>
      </c>
      <c r="T46">
        <v>-0.64</v>
      </c>
    </row>
    <row r="47" spans="1:20" x14ac:dyDescent="0.2">
      <c r="A47">
        <v>1971</v>
      </c>
      <c r="B47">
        <v>7.0000000000000007E-2</v>
      </c>
      <c r="C47">
        <v>26.23</v>
      </c>
      <c r="D47">
        <v>17.91</v>
      </c>
      <c r="E47">
        <v>17.38</v>
      </c>
      <c r="F47">
        <v>26.32</v>
      </c>
      <c r="G47">
        <v>22.57</v>
      </c>
      <c r="H47">
        <v>17.86</v>
      </c>
      <c r="I47">
        <v>16.23</v>
      </c>
      <c r="J47">
        <v>18.510000000000002</v>
      </c>
      <c r="K47">
        <v>29.8</v>
      </c>
      <c r="L47">
        <v>22.9</v>
      </c>
      <c r="M47">
        <v>26.06</v>
      </c>
      <c r="N47">
        <v>18.760000000000002</v>
      </c>
      <c r="O47">
        <v>15.2</v>
      </c>
      <c r="P47">
        <v>20.75</v>
      </c>
      <c r="Q47">
        <v>17.079999999999998</v>
      </c>
      <c r="R47">
        <v>15.44</v>
      </c>
      <c r="S47">
        <v>19.75</v>
      </c>
      <c r="T47">
        <v>17.399999999999999</v>
      </c>
    </row>
    <row r="48" spans="1:20" x14ac:dyDescent="0.2">
      <c r="A48">
        <v>1972</v>
      </c>
      <c r="B48">
        <v>6.85</v>
      </c>
      <c r="C48">
        <v>3.61</v>
      </c>
      <c r="D48">
        <v>4.1500000000000004</v>
      </c>
      <c r="E48">
        <v>8.6300000000000008</v>
      </c>
      <c r="F48">
        <v>5.2</v>
      </c>
      <c r="G48">
        <v>0.98</v>
      </c>
      <c r="H48">
        <v>3.96</v>
      </c>
      <c r="I48">
        <v>6.43</v>
      </c>
      <c r="J48">
        <v>9.9700000000000006</v>
      </c>
      <c r="K48">
        <v>8.61</v>
      </c>
      <c r="L48">
        <v>1.86</v>
      </c>
      <c r="M48">
        <v>0.6</v>
      </c>
      <c r="N48">
        <v>1.39</v>
      </c>
      <c r="O48">
        <v>1.73</v>
      </c>
      <c r="P48">
        <v>6.44</v>
      </c>
      <c r="Q48">
        <v>7.8</v>
      </c>
      <c r="R48">
        <v>5.29</v>
      </c>
      <c r="S48">
        <v>9.01</v>
      </c>
      <c r="T48">
        <v>10.74</v>
      </c>
    </row>
    <row r="49" spans="1:20" x14ac:dyDescent="0.2">
      <c r="A49">
        <v>1973</v>
      </c>
      <c r="B49">
        <v>-33.9</v>
      </c>
      <c r="C49">
        <v>-41.51</v>
      </c>
      <c r="D49">
        <v>-32.75</v>
      </c>
      <c r="E49">
        <v>-29.6</v>
      </c>
      <c r="F49">
        <v>-42.4</v>
      </c>
      <c r="G49">
        <v>-38.99</v>
      </c>
      <c r="H49">
        <v>-31.9</v>
      </c>
      <c r="I49">
        <v>-28.51</v>
      </c>
      <c r="J49">
        <v>-29.88</v>
      </c>
      <c r="K49">
        <v>-43.14</v>
      </c>
      <c r="L49">
        <v>-41.59</v>
      </c>
      <c r="M49">
        <v>-39.94</v>
      </c>
      <c r="N49">
        <v>-37.96</v>
      </c>
      <c r="O49">
        <v>-34.85</v>
      </c>
      <c r="P49">
        <v>-28.52</v>
      </c>
      <c r="Q49">
        <v>-27.95</v>
      </c>
      <c r="R49">
        <v>-29.02</v>
      </c>
      <c r="S49">
        <v>-31.9</v>
      </c>
      <c r="T49">
        <v>-27.96</v>
      </c>
    </row>
    <row r="50" spans="1:20" x14ac:dyDescent="0.2">
      <c r="A50">
        <v>1974</v>
      </c>
      <c r="B50">
        <v>-39.869999999999997</v>
      </c>
      <c r="C50">
        <v>-29.9</v>
      </c>
      <c r="D50">
        <v>-21.64</v>
      </c>
      <c r="E50">
        <v>-17.61</v>
      </c>
      <c r="F50">
        <v>-31.12</v>
      </c>
      <c r="G50">
        <v>-24.67</v>
      </c>
      <c r="H50">
        <v>-21.92</v>
      </c>
      <c r="I50">
        <v>-21.35</v>
      </c>
      <c r="J50">
        <v>-15.77</v>
      </c>
      <c r="K50">
        <v>-33.130000000000003</v>
      </c>
      <c r="L50">
        <v>-29.07</v>
      </c>
      <c r="M50">
        <v>-27.34</v>
      </c>
      <c r="N50">
        <v>-21.84</v>
      </c>
      <c r="O50">
        <v>-22.51</v>
      </c>
      <c r="P50">
        <v>-21.42</v>
      </c>
      <c r="Q50">
        <v>-20.97</v>
      </c>
      <c r="R50">
        <v>-21.83</v>
      </c>
      <c r="S50">
        <v>-17.059999999999999</v>
      </c>
      <c r="T50">
        <v>-14.61</v>
      </c>
    </row>
    <row r="51" spans="1:20" x14ac:dyDescent="0.2">
      <c r="A51">
        <v>1975</v>
      </c>
      <c r="B51">
        <v>119.55</v>
      </c>
      <c r="C51">
        <v>65.27</v>
      </c>
      <c r="D51">
        <v>67.98</v>
      </c>
      <c r="E51">
        <v>77.44</v>
      </c>
      <c r="F51">
        <v>62.31</v>
      </c>
      <c r="G51">
        <v>70.790000000000006</v>
      </c>
      <c r="H51">
        <v>66.239999999999995</v>
      </c>
      <c r="I51">
        <v>72.13</v>
      </c>
      <c r="J51">
        <v>78.23</v>
      </c>
      <c r="K51">
        <v>61.76</v>
      </c>
      <c r="L51">
        <v>62.34</v>
      </c>
      <c r="M51">
        <v>71.28</v>
      </c>
      <c r="N51">
        <v>70.12</v>
      </c>
      <c r="O51">
        <v>67.069999999999993</v>
      </c>
      <c r="P51">
        <v>65.319999999999993</v>
      </c>
      <c r="Q51">
        <v>69.09</v>
      </c>
      <c r="R51">
        <v>75.069999999999993</v>
      </c>
      <c r="S51">
        <v>73.59</v>
      </c>
      <c r="T51">
        <v>82.52</v>
      </c>
    </row>
    <row r="52" spans="1:20" x14ac:dyDescent="0.2">
      <c r="A52">
        <v>1976</v>
      </c>
      <c r="B52">
        <v>93.66</v>
      </c>
      <c r="C52">
        <v>34.06</v>
      </c>
      <c r="D52">
        <v>48.82</v>
      </c>
      <c r="E52">
        <v>64.53</v>
      </c>
      <c r="F52">
        <v>31.68</v>
      </c>
      <c r="G52">
        <v>41.06</v>
      </c>
      <c r="H52">
        <v>49.16</v>
      </c>
      <c r="I52">
        <v>58.43</v>
      </c>
      <c r="J52">
        <v>65.040000000000006</v>
      </c>
      <c r="K52">
        <v>25.79</v>
      </c>
      <c r="L52">
        <v>38.090000000000003</v>
      </c>
      <c r="M52">
        <v>38.979999999999997</v>
      </c>
      <c r="N52">
        <v>43.21</v>
      </c>
      <c r="O52">
        <v>48.02</v>
      </c>
      <c r="P52">
        <v>50.29</v>
      </c>
      <c r="Q52">
        <v>53.41</v>
      </c>
      <c r="R52">
        <v>63.18</v>
      </c>
      <c r="S52">
        <v>62.13</v>
      </c>
      <c r="T52">
        <v>67.05</v>
      </c>
    </row>
    <row r="53" spans="1:20" x14ac:dyDescent="0.2">
      <c r="A53">
        <v>1977</v>
      </c>
      <c r="B53">
        <v>36.909999999999997</v>
      </c>
      <c r="C53">
        <v>14.55</v>
      </c>
      <c r="D53">
        <v>18.39</v>
      </c>
      <c r="E53">
        <v>29.27</v>
      </c>
      <c r="F53">
        <v>14.49</v>
      </c>
      <c r="G53">
        <v>15.05</v>
      </c>
      <c r="H53">
        <v>19.05</v>
      </c>
      <c r="I53">
        <v>22.19</v>
      </c>
      <c r="J53">
        <v>31.07</v>
      </c>
      <c r="K53">
        <v>9.89</v>
      </c>
      <c r="L53">
        <v>20.03</v>
      </c>
      <c r="M53">
        <v>14.53</v>
      </c>
      <c r="N53">
        <v>15.51</v>
      </c>
      <c r="O53">
        <v>18.8</v>
      </c>
      <c r="P53">
        <v>19.29</v>
      </c>
      <c r="Q53">
        <v>19.760000000000002</v>
      </c>
      <c r="R53">
        <v>24.5</v>
      </c>
      <c r="S53">
        <v>29.87</v>
      </c>
      <c r="T53">
        <v>32.14</v>
      </c>
    </row>
    <row r="54" spans="1:20" x14ac:dyDescent="0.2">
      <c r="A54">
        <v>1978</v>
      </c>
      <c r="B54">
        <v>37.99</v>
      </c>
      <c r="C54">
        <v>20.190000000000001</v>
      </c>
      <c r="D54">
        <v>24.03</v>
      </c>
      <c r="E54">
        <v>30.45</v>
      </c>
      <c r="F54">
        <v>21.52</v>
      </c>
      <c r="G54">
        <v>20.260000000000002</v>
      </c>
      <c r="H54">
        <v>23.69</v>
      </c>
      <c r="I54">
        <v>24.99</v>
      </c>
      <c r="J54">
        <v>32.200000000000003</v>
      </c>
      <c r="K54">
        <v>21.26</v>
      </c>
      <c r="L54">
        <v>21.88</v>
      </c>
      <c r="M54">
        <v>17.05</v>
      </c>
      <c r="N54">
        <v>23.99</v>
      </c>
      <c r="O54">
        <v>24.16</v>
      </c>
      <c r="P54">
        <v>23.19</v>
      </c>
      <c r="Q54">
        <v>24.65</v>
      </c>
      <c r="R54">
        <v>25.22</v>
      </c>
      <c r="S54">
        <v>29.4</v>
      </c>
      <c r="T54">
        <v>34.159999999999997</v>
      </c>
    </row>
    <row r="55" spans="1:20" x14ac:dyDescent="0.2">
      <c r="A55">
        <v>1979</v>
      </c>
      <c r="B55">
        <v>19.18</v>
      </c>
      <c r="C55">
        <v>47.91</v>
      </c>
      <c r="D55">
        <v>36.270000000000003</v>
      </c>
      <c r="E55">
        <v>37.79</v>
      </c>
      <c r="F55">
        <v>50.46</v>
      </c>
      <c r="G55">
        <v>38.86</v>
      </c>
      <c r="H55">
        <v>33.07</v>
      </c>
      <c r="I55">
        <v>36.06</v>
      </c>
      <c r="J55">
        <v>40.26</v>
      </c>
      <c r="K55">
        <v>52.54</v>
      </c>
      <c r="L55">
        <v>47.36</v>
      </c>
      <c r="M55">
        <v>40.56</v>
      </c>
      <c r="N55">
        <v>36.97</v>
      </c>
      <c r="O55">
        <v>31.85</v>
      </c>
      <c r="P55">
        <v>34.229999999999997</v>
      </c>
      <c r="Q55">
        <v>41.32</v>
      </c>
      <c r="R55">
        <v>31.08</v>
      </c>
      <c r="S55">
        <v>37.32</v>
      </c>
      <c r="T55">
        <v>42.63</v>
      </c>
    </row>
    <row r="56" spans="1:20" x14ac:dyDescent="0.2">
      <c r="A56">
        <v>1980</v>
      </c>
      <c r="B56">
        <v>24.88</v>
      </c>
      <c r="C56">
        <v>58.11</v>
      </c>
      <c r="D56">
        <v>35.18</v>
      </c>
      <c r="E56">
        <v>27.7</v>
      </c>
      <c r="F56">
        <v>61.73</v>
      </c>
      <c r="G56">
        <v>43.44</v>
      </c>
      <c r="H56">
        <v>34.28</v>
      </c>
      <c r="I56">
        <v>28.66</v>
      </c>
      <c r="J56">
        <v>28.6</v>
      </c>
      <c r="K56">
        <v>62.68</v>
      </c>
      <c r="L56">
        <v>58.41</v>
      </c>
      <c r="M56">
        <v>46.63</v>
      </c>
      <c r="N56">
        <v>40.25</v>
      </c>
      <c r="O56">
        <v>36.93</v>
      </c>
      <c r="P56">
        <v>31.88</v>
      </c>
      <c r="Q56">
        <v>32.07</v>
      </c>
      <c r="R56">
        <v>25.07</v>
      </c>
      <c r="S56">
        <v>29.7</v>
      </c>
      <c r="T56">
        <v>27.54</v>
      </c>
    </row>
    <row r="57" spans="1:20" x14ac:dyDescent="0.2">
      <c r="A57">
        <v>1981</v>
      </c>
      <c r="B57">
        <v>-20.34</v>
      </c>
      <c r="C57">
        <v>-13.03</v>
      </c>
      <c r="D57">
        <v>11.76</v>
      </c>
      <c r="E57">
        <v>16.27</v>
      </c>
      <c r="F57">
        <v>-16.66</v>
      </c>
      <c r="G57">
        <v>5.24</v>
      </c>
      <c r="H57">
        <v>12.05</v>
      </c>
      <c r="I57">
        <v>14.57</v>
      </c>
      <c r="J57">
        <v>16.38</v>
      </c>
      <c r="K57">
        <v>-22.85</v>
      </c>
      <c r="L57">
        <v>0.6</v>
      </c>
      <c r="M57">
        <v>1.2</v>
      </c>
      <c r="N57">
        <v>9.4499999999999993</v>
      </c>
      <c r="O57">
        <v>10.89</v>
      </c>
      <c r="P57">
        <v>13.09</v>
      </c>
      <c r="Q57">
        <v>13.33</v>
      </c>
      <c r="R57">
        <v>15.57</v>
      </c>
      <c r="S57">
        <v>19.920000000000002</v>
      </c>
      <c r="T57">
        <v>13.53</v>
      </c>
    </row>
    <row r="58" spans="1:20" x14ac:dyDescent="0.2">
      <c r="A58">
        <v>1982</v>
      </c>
      <c r="B58">
        <v>18.489999999999998</v>
      </c>
      <c r="C58">
        <v>14.59</v>
      </c>
      <c r="D58">
        <v>33.21</v>
      </c>
      <c r="E58">
        <v>42.01</v>
      </c>
      <c r="F58">
        <v>11.51</v>
      </c>
      <c r="G58">
        <v>29</v>
      </c>
      <c r="H58">
        <v>35.99</v>
      </c>
      <c r="I58">
        <v>33.61</v>
      </c>
      <c r="J58">
        <v>44.55</v>
      </c>
      <c r="K58">
        <v>6.31</v>
      </c>
      <c r="L58">
        <v>26.16</v>
      </c>
      <c r="M58">
        <v>28.21</v>
      </c>
      <c r="N58">
        <v>29.98</v>
      </c>
      <c r="O58">
        <v>35.479999999999997</v>
      </c>
      <c r="P58">
        <v>36.54</v>
      </c>
      <c r="Q58">
        <v>30.81</v>
      </c>
      <c r="R58">
        <v>35.83</v>
      </c>
      <c r="S58">
        <v>42.81</v>
      </c>
      <c r="T58">
        <v>45.79</v>
      </c>
    </row>
    <row r="59" spans="1:20" x14ac:dyDescent="0.2">
      <c r="A59">
        <v>1983</v>
      </c>
      <c r="B59">
        <v>68.58</v>
      </c>
      <c r="C59">
        <v>25.6</v>
      </c>
      <c r="D59">
        <v>42.4</v>
      </c>
      <c r="E59">
        <v>52.77</v>
      </c>
      <c r="F59">
        <v>23.41</v>
      </c>
      <c r="G59">
        <v>34.36</v>
      </c>
      <c r="H59">
        <v>42.67</v>
      </c>
      <c r="I59">
        <v>44.7</v>
      </c>
      <c r="J59">
        <v>56.97</v>
      </c>
      <c r="K59">
        <v>19.62</v>
      </c>
      <c r="L59">
        <v>32.24</v>
      </c>
      <c r="M59">
        <v>31.06</v>
      </c>
      <c r="N59">
        <v>38.340000000000003</v>
      </c>
      <c r="O59">
        <v>40.31</v>
      </c>
      <c r="P59">
        <v>44.89</v>
      </c>
      <c r="Q59">
        <v>46.42</v>
      </c>
      <c r="R59">
        <v>42.32</v>
      </c>
      <c r="S59">
        <v>49.25</v>
      </c>
      <c r="T59">
        <v>62.94</v>
      </c>
    </row>
    <row r="60" spans="1:20" x14ac:dyDescent="0.2">
      <c r="A60">
        <v>1984</v>
      </c>
      <c r="B60">
        <v>-25.99</v>
      </c>
      <c r="C60">
        <v>-20.67</v>
      </c>
      <c r="D60">
        <v>-4.12</v>
      </c>
      <c r="E60">
        <v>3.82</v>
      </c>
      <c r="F60">
        <v>-23.19</v>
      </c>
      <c r="G60">
        <v>-9.25</v>
      </c>
      <c r="H60">
        <v>-5.58</v>
      </c>
      <c r="I60">
        <v>1.17</v>
      </c>
      <c r="J60">
        <v>5.44</v>
      </c>
      <c r="K60">
        <v>-26.71</v>
      </c>
      <c r="L60">
        <v>-14.02</v>
      </c>
      <c r="M60">
        <v>-11.67</v>
      </c>
      <c r="N60">
        <v>-6.29</v>
      </c>
      <c r="O60">
        <v>-8.5299999999999994</v>
      </c>
      <c r="P60">
        <v>-1.81</v>
      </c>
      <c r="Q60">
        <v>1.77</v>
      </c>
      <c r="R60">
        <v>0.56999999999999995</v>
      </c>
      <c r="S60">
        <v>6.63</v>
      </c>
      <c r="T60">
        <v>4.4000000000000004</v>
      </c>
    </row>
    <row r="61" spans="1:20" x14ac:dyDescent="0.2">
      <c r="A61">
        <v>1985</v>
      </c>
      <c r="B61">
        <v>7.95</v>
      </c>
      <c r="C61">
        <v>21.65</v>
      </c>
      <c r="D61">
        <v>29.03</v>
      </c>
      <c r="E61">
        <v>23.86</v>
      </c>
      <c r="F61">
        <v>18.78</v>
      </c>
      <c r="G61">
        <v>30.61</v>
      </c>
      <c r="H61">
        <v>28.31</v>
      </c>
      <c r="I61">
        <v>27.21</v>
      </c>
      <c r="J61">
        <v>23.43</v>
      </c>
      <c r="K61">
        <v>16.96</v>
      </c>
      <c r="L61">
        <v>22.41</v>
      </c>
      <c r="M61">
        <v>31.58</v>
      </c>
      <c r="N61">
        <v>29.87</v>
      </c>
      <c r="O61">
        <v>26.16</v>
      </c>
      <c r="P61">
        <v>30.86</v>
      </c>
      <c r="Q61">
        <v>29.68</v>
      </c>
      <c r="R61">
        <v>24.89</v>
      </c>
      <c r="S61">
        <v>21.88</v>
      </c>
      <c r="T61">
        <v>24.49</v>
      </c>
    </row>
    <row r="62" spans="1:20" x14ac:dyDescent="0.2">
      <c r="A62">
        <v>1986</v>
      </c>
      <c r="B62">
        <v>3.24</v>
      </c>
      <c r="C62">
        <v>-0.5</v>
      </c>
      <c r="D62">
        <v>10.4</v>
      </c>
      <c r="E62">
        <v>14.77</v>
      </c>
      <c r="F62">
        <v>-2.1</v>
      </c>
      <c r="G62">
        <v>6.37</v>
      </c>
      <c r="H62">
        <v>9.2799999999999994</v>
      </c>
      <c r="I62">
        <v>16.3</v>
      </c>
      <c r="J62">
        <v>13.79</v>
      </c>
      <c r="K62">
        <v>-6.21</v>
      </c>
      <c r="L62">
        <v>7.39</v>
      </c>
      <c r="M62">
        <v>4.68</v>
      </c>
      <c r="N62">
        <v>8.32</v>
      </c>
      <c r="O62">
        <v>7.97</v>
      </c>
      <c r="P62">
        <v>10.69</v>
      </c>
      <c r="Q62">
        <v>15.62</v>
      </c>
      <c r="R62">
        <v>17.190000000000001</v>
      </c>
      <c r="S62">
        <v>15.7</v>
      </c>
      <c r="T62">
        <v>12.64</v>
      </c>
    </row>
    <row r="63" spans="1:20" x14ac:dyDescent="0.2">
      <c r="A63">
        <v>1987</v>
      </c>
      <c r="B63">
        <v>-23</v>
      </c>
      <c r="C63">
        <v>-15.15</v>
      </c>
      <c r="D63">
        <v>-5.48</v>
      </c>
      <c r="E63">
        <v>1.05</v>
      </c>
      <c r="F63">
        <v>-16.68</v>
      </c>
      <c r="G63">
        <v>-7.24</v>
      </c>
      <c r="H63">
        <v>-7.35</v>
      </c>
      <c r="I63">
        <v>-1.22</v>
      </c>
      <c r="J63">
        <v>2.4</v>
      </c>
      <c r="K63">
        <v>-19.87</v>
      </c>
      <c r="L63">
        <v>-9.83</v>
      </c>
      <c r="M63">
        <v>-9.11</v>
      </c>
      <c r="N63">
        <v>-5.25</v>
      </c>
      <c r="O63">
        <v>-7.13</v>
      </c>
      <c r="P63">
        <v>-7.76</v>
      </c>
      <c r="Q63">
        <v>-1.06</v>
      </c>
      <c r="R63">
        <v>-1.1599999999999999</v>
      </c>
      <c r="S63">
        <v>-2.08</v>
      </c>
      <c r="T63">
        <v>5.29</v>
      </c>
    </row>
    <row r="64" spans="1:20" x14ac:dyDescent="0.2">
      <c r="A64">
        <v>1988</v>
      </c>
      <c r="B64">
        <v>7.21</v>
      </c>
      <c r="C64">
        <v>14.84</v>
      </c>
      <c r="D64">
        <v>27.53</v>
      </c>
      <c r="E64">
        <v>26.19</v>
      </c>
      <c r="F64">
        <v>12.2</v>
      </c>
      <c r="G64">
        <v>25.05</v>
      </c>
      <c r="H64">
        <v>26.57</v>
      </c>
      <c r="I64">
        <v>26.81</v>
      </c>
      <c r="J64">
        <v>27.02</v>
      </c>
      <c r="K64">
        <v>9.6300000000000008</v>
      </c>
      <c r="L64">
        <v>16.670000000000002</v>
      </c>
      <c r="M64">
        <v>23.87</v>
      </c>
      <c r="N64">
        <v>26.02</v>
      </c>
      <c r="O64">
        <v>26.66</v>
      </c>
      <c r="P64">
        <v>26.3</v>
      </c>
      <c r="Q64">
        <v>31.13</v>
      </c>
      <c r="R64">
        <v>23.1</v>
      </c>
      <c r="S64">
        <v>31.29</v>
      </c>
      <c r="T64">
        <v>23.98</v>
      </c>
    </row>
    <row r="65" spans="1:20" x14ac:dyDescent="0.2">
      <c r="A65">
        <v>1989</v>
      </c>
      <c r="B65">
        <v>-3.72</v>
      </c>
      <c r="C65">
        <v>11.52</v>
      </c>
      <c r="D65">
        <v>14.86</v>
      </c>
      <c r="E65">
        <v>13.68</v>
      </c>
      <c r="F65">
        <v>9.59</v>
      </c>
      <c r="G65">
        <v>17.59</v>
      </c>
      <c r="H65">
        <v>14.1</v>
      </c>
      <c r="I65">
        <v>16.72</v>
      </c>
      <c r="J65">
        <v>11.51</v>
      </c>
      <c r="K65">
        <v>6.84</v>
      </c>
      <c r="L65">
        <v>14.41</v>
      </c>
      <c r="M65">
        <v>17.440000000000001</v>
      </c>
      <c r="N65">
        <v>17.739999999999998</v>
      </c>
      <c r="O65">
        <v>13.98</v>
      </c>
      <c r="P65">
        <v>14.39</v>
      </c>
      <c r="Q65">
        <v>13.39</v>
      </c>
      <c r="R65">
        <v>19.739999999999998</v>
      </c>
      <c r="S65">
        <v>12.19</v>
      </c>
      <c r="T65">
        <v>11.09</v>
      </c>
    </row>
    <row r="66" spans="1:20" x14ac:dyDescent="0.2">
      <c r="A66">
        <v>1990</v>
      </c>
      <c r="B66">
        <v>-26.85</v>
      </c>
      <c r="C66">
        <v>-19.829999999999998</v>
      </c>
      <c r="D66">
        <v>-16.97</v>
      </c>
      <c r="E66">
        <v>-23.32</v>
      </c>
      <c r="F66">
        <v>-19.809999999999999</v>
      </c>
      <c r="G66">
        <v>-18.18</v>
      </c>
      <c r="H66">
        <v>-16.82</v>
      </c>
      <c r="I66">
        <v>-17.04</v>
      </c>
      <c r="J66">
        <v>-25.56</v>
      </c>
      <c r="K66">
        <v>-21.7</v>
      </c>
      <c r="L66">
        <v>-16.13</v>
      </c>
      <c r="M66">
        <v>-19.39</v>
      </c>
      <c r="N66">
        <v>-16.809999999999999</v>
      </c>
      <c r="O66">
        <v>-16.87</v>
      </c>
      <c r="P66">
        <v>-16.670000000000002</v>
      </c>
      <c r="Q66">
        <v>-17.98</v>
      </c>
      <c r="R66">
        <v>-16.21</v>
      </c>
      <c r="S66">
        <v>-20.43</v>
      </c>
      <c r="T66">
        <v>-28.67</v>
      </c>
    </row>
    <row r="67" spans="1:20" x14ac:dyDescent="0.2">
      <c r="A67">
        <v>1991</v>
      </c>
      <c r="B67">
        <v>91.05</v>
      </c>
      <c r="C67">
        <v>59.09</v>
      </c>
      <c r="D67">
        <v>51.33</v>
      </c>
      <c r="E67">
        <v>52.04</v>
      </c>
      <c r="F67">
        <v>62.13</v>
      </c>
      <c r="G67">
        <v>50.62</v>
      </c>
      <c r="H67">
        <v>54.24</v>
      </c>
      <c r="I67">
        <v>45.82</v>
      </c>
      <c r="J67">
        <v>53.97</v>
      </c>
      <c r="K67">
        <v>67.63</v>
      </c>
      <c r="L67">
        <v>52.29</v>
      </c>
      <c r="M67">
        <v>49.46</v>
      </c>
      <c r="N67">
        <v>51.56</v>
      </c>
      <c r="O67">
        <v>59.51</v>
      </c>
      <c r="P67">
        <v>48.78</v>
      </c>
      <c r="Q67">
        <v>45.99</v>
      </c>
      <c r="R67">
        <v>45.69</v>
      </c>
      <c r="S67">
        <v>52.58</v>
      </c>
      <c r="T67">
        <v>53.02</v>
      </c>
    </row>
    <row r="68" spans="1:20" x14ac:dyDescent="0.2">
      <c r="A68">
        <v>1992</v>
      </c>
      <c r="B68">
        <v>19.440000000000001</v>
      </c>
      <c r="C68">
        <v>14.51</v>
      </c>
      <c r="D68">
        <v>24.28</v>
      </c>
      <c r="E68">
        <v>48.29</v>
      </c>
      <c r="F68">
        <v>10.8</v>
      </c>
      <c r="G68">
        <v>25.66</v>
      </c>
      <c r="H68">
        <v>20.170000000000002</v>
      </c>
      <c r="I68">
        <v>33.340000000000003</v>
      </c>
      <c r="J68">
        <v>53.33</v>
      </c>
      <c r="K68">
        <v>5.69</v>
      </c>
      <c r="L68">
        <v>19.5</v>
      </c>
      <c r="M68">
        <v>26.54</v>
      </c>
      <c r="N68">
        <v>24.64</v>
      </c>
      <c r="O68">
        <v>18</v>
      </c>
      <c r="P68">
        <v>22.42</v>
      </c>
      <c r="Q68">
        <v>33.049999999999997</v>
      </c>
      <c r="R68">
        <v>33.72</v>
      </c>
      <c r="S68">
        <v>35.68</v>
      </c>
      <c r="T68">
        <v>68.209999999999994</v>
      </c>
    </row>
    <row r="69" spans="1:20" x14ac:dyDescent="0.2">
      <c r="A69">
        <v>1993</v>
      </c>
      <c r="B69">
        <v>29.01</v>
      </c>
      <c r="C69">
        <v>11.67</v>
      </c>
      <c r="D69">
        <v>26.96</v>
      </c>
      <c r="E69">
        <v>35.32</v>
      </c>
      <c r="F69">
        <v>10.32</v>
      </c>
      <c r="G69">
        <v>18.93</v>
      </c>
      <c r="H69">
        <v>28.58</v>
      </c>
      <c r="I69">
        <v>25.54</v>
      </c>
      <c r="J69">
        <v>39.15</v>
      </c>
      <c r="K69">
        <v>8.6300000000000008</v>
      </c>
      <c r="L69">
        <v>12.89</v>
      </c>
      <c r="M69">
        <v>15.65</v>
      </c>
      <c r="N69">
        <v>23.18</v>
      </c>
      <c r="O69">
        <v>30.48</v>
      </c>
      <c r="P69">
        <v>26.28</v>
      </c>
      <c r="Q69">
        <v>27.61</v>
      </c>
      <c r="R69">
        <v>23.83</v>
      </c>
      <c r="S69">
        <v>31.92</v>
      </c>
      <c r="T69">
        <v>44.91</v>
      </c>
    </row>
    <row r="70" spans="1:20" x14ac:dyDescent="0.2">
      <c r="A70">
        <v>1994</v>
      </c>
      <c r="B70">
        <v>-16.77</v>
      </c>
      <c r="C70">
        <v>-13.69</v>
      </c>
      <c r="D70">
        <v>-1.36</v>
      </c>
      <c r="E70">
        <v>4.84</v>
      </c>
      <c r="F70">
        <v>-15.8</v>
      </c>
      <c r="G70">
        <v>-4.75</v>
      </c>
      <c r="H70">
        <v>-1.72</v>
      </c>
      <c r="I70">
        <v>0.82</v>
      </c>
      <c r="J70">
        <v>5.84</v>
      </c>
      <c r="K70">
        <v>-18.87</v>
      </c>
      <c r="L70">
        <v>-10.98</v>
      </c>
      <c r="M70">
        <v>-7.67</v>
      </c>
      <c r="N70">
        <v>-1.34</v>
      </c>
      <c r="O70">
        <v>-2.1</v>
      </c>
      <c r="P70">
        <v>-1.31</v>
      </c>
      <c r="Q70">
        <v>-0.73</v>
      </c>
      <c r="R70">
        <v>1.81</v>
      </c>
      <c r="S70">
        <v>2.95</v>
      </c>
      <c r="T70">
        <v>7.89</v>
      </c>
    </row>
    <row r="71" spans="1:20" x14ac:dyDescent="0.2">
      <c r="A71">
        <v>1995</v>
      </c>
      <c r="B71">
        <v>29.74</v>
      </c>
      <c r="C71">
        <v>29.77</v>
      </c>
      <c r="D71">
        <v>29.93</v>
      </c>
      <c r="E71">
        <v>35.22</v>
      </c>
      <c r="F71">
        <v>29.79</v>
      </c>
      <c r="G71">
        <v>29.1</v>
      </c>
      <c r="H71">
        <v>29.6</v>
      </c>
      <c r="I71">
        <v>31.72</v>
      </c>
      <c r="J71">
        <v>36.31</v>
      </c>
      <c r="K71">
        <v>31.79</v>
      </c>
      <c r="L71">
        <v>26.82</v>
      </c>
      <c r="M71">
        <v>29.67</v>
      </c>
      <c r="N71">
        <v>28.51</v>
      </c>
      <c r="O71">
        <v>26.37</v>
      </c>
      <c r="P71">
        <v>33.090000000000003</v>
      </c>
      <c r="Q71">
        <v>31.51</v>
      </c>
      <c r="R71">
        <v>31.74</v>
      </c>
      <c r="S71">
        <v>35.770000000000003</v>
      </c>
      <c r="T71">
        <v>36.619999999999997</v>
      </c>
    </row>
    <row r="72" spans="1:20" x14ac:dyDescent="0.2">
      <c r="A72">
        <v>1996</v>
      </c>
      <c r="B72">
        <v>0.89</v>
      </c>
      <c r="C72">
        <v>5.77</v>
      </c>
      <c r="D72">
        <v>23.19</v>
      </c>
      <c r="E72">
        <v>27.42</v>
      </c>
      <c r="F72">
        <v>2.86</v>
      </c>
      <c r="G72">
        <v>17.36</v>
      </c>
      <c r="H72">
        <v>22.44</v>
      </c>
      <c r="I72">
        <v>29.09</v>
      </c>
      <c r="J72">
        <v>27.02</v>
      </c>
      <c r="K72">
        <v>-0.3</v>
      </c>
      <c r="L72">
        <v>8.1300000000000008</v>
      </c>
      <c r="M72">
        <v>15.8</v>
      </c>
      <c r="N72">
        <v>18.87</v>
      </c>
      <c r="O72">
        <v>21.11</v>
      </c>
      <c r="P72">
        <v>23.62</v>
      </c>
      <c r="Q72">
        <v>29.73</v>
      </c>
      <c r="R72">
        <v>28.46</v>
      </c>
      <c r="S72">
        <v>26.09</v>
      </c>
      <c r="T72">
        <v>27.58</v>
      </c>
    </row>
    <row r="73" spans="1:20" x14ac:dyDescent="0.2">
      <c r="A73">
        <v>1997</v>
      </c>
      <c r="B73">
        <v>-2.66</v>
      </c>
      <c r="C73">
        <v>5.8</v>
      </c>
      <c r="D73">
        <v>27.34</v>
      </c>
      <c r="E73">
        <v>36.520000000000003</v>
      </c>
      <c r="F73">
        <v>3.41</v>
      </c>
      <c r="G73">
        <v>16.66</v>
      </c>
      <c r="H73">
        <v>28.26</v>
      </c>
      <c r="I73">
        <v>34.85</v>
      </c>
      <c r="J73">
        <v>36.770000000000003</v>
      </c>
      <c r="K73">
        <v>-0.27</v>
      </c>
      <c r="L73">
        <v>9.35</v>
      </c>
      <c r="M73">
        <v>13.55</v>
      </c>
      <c r="N73">
        <v>19.690000000000001</v>
      </c>
      <c r="O73">
        <v>26.23</v>
      </c>
      <c r="P73">
        <v>30.56</v>
      </c>
      <c r="Q73">
        <v>33.909999999999997</v>
      </c>
      <c r="R73">
        <v>35.68</v>
      </c>
      <c r="S73">
        <v>36.880000000000003</v>
      </c>
      <c r="T73">
        <v>36.700000000000003</v>
      </c>
    </row>
    <row r="74" spans="1:20" x14ac:dyDescent="0.2">
      <c r="A74">
        <v>1998</v>
      </c>
      <c r="B74">
        <v>-17.34</v>
      </c>
      <c r="C74">
        <v>-1.66</v>
      </c>
      <c r="D74">
        <v>-3.65</v>
      </c>
      <c r="E74">
        <v>-2.66</v>
      </c>
      <c r="F74">
        <v>-1.52</v>
      </c>
      <c r="G74">
        <v>-1.59</v>
      </c>
      <c r="H74">
        <v>-4.28</v>
      </c>
      <c r="I74">
        <v>-4.71</v>
      </c>
      <c r="J74">
        <v>-1.99</v>
      </c>
      <c r="K74">
        <v>-2.9</v>
      </c>
      <c r="L74">
        <v>0.44</v>
      </c>
      <c r="M74">
        <v>-2.08</v>
      </c>
      <c r="N74">
        <v>-1.17</v>
      </c>
      <c r="O74">
        <v>-5.86</v>
      </c>
      <c r="P74">
        <v>-2.88</v>
      </c>
      <c r="Q74">
        <v>-4.71</v>
      </c>
      <c r="R74">
        <v>-4.75</v>
      </c>
      <c r="S74">
        <v>-5.2</v>
      </c>
      <c r="T74">
        <v>0.45</v>
      </c>
    </row>
    <row r="75" spans="1:20" x14ac:dyDescent="0.2">
      <c r="A75">
        <v>1999</v>
      </c>
      <c r="B75">
        <v>69.930000000000007</v>
      </c>
      <c r="C75">
        <v>46.03</v>
      </c>
      <c r="D75">
        <v>26.5</v>
      </c>
      <c r="E75">
        <v>26.78</v>
      </c>
      <c r="F75">
        <v>52.22</v>
      </c>
      <c r="G75">
        <v>28.43</v>
      </c>
      <c r="H75">
        <v>24.5</v>
      </c>
      <c r="I75">
        <v>23.82</v>
      </c>
      <c r="J75">
        <v>29.24</v>
      </c>
      <c r="K75">
        <v>56.06</v>
      </c>
      <c r="L75">
        <v>47.42</v>
      </c>
      <c r="M75">
        <v>31.05</v>
      </c>
      <c r="N75">
        <v>25.97</v>
      </c>
      <c r="O75">
        <v>21.69</v>
      </c>
      <c r="P75">
        <v>27.16</v>
      </c>
      <c r="Q75">
        <v>28.9</v>
      </c>
      <c r="R75">
        <v>19.98</v>
      </c>
      <c r="S75">
        <v>21.53</v>
      </c>
      <c r="T75">
        <v>36.18</v>
      </c>
    </row>
    <row r="76" spans="1:20" x14ac:dyDescent="0.2">
      <c r="A76">
        <v>2000</v>
      </c>
      <c r="B76">
        <v>-39.83</v>
      </c>
      <c r="C76">
        <v>-26.62</v>
      </c>
      <c r="D76">
        <v>5.61</v>
      </c>
      <c r="E76">
        <v>6.14</v>
      </c>
      <c r="F76">
        <v>-33.07</v>
      </c>
      <c r="G76">
        <v>0.54</v>
      </c>
      <c r="H76">
        <v>5.51</v>
      </c>
      <c r="I76">
        <v>8.61</v>
      </c>
      <c r="J76">
        <v>5.27</v>
      </c>
      <c r="K76">
        <v>-39.049999999999997</v>
      </c>
      <c r="L76">
        <v>-22.03</v>
      </c>
      <c r="M76">
        <v>-0.28000000000000003</v>
      </c>
      <c r="N76">
        <v>1.46</v>
      </c>
      <c r="O76">
        <v>1.19</v>
      </c>
      <c r="P76">
        <v>9.8000000000000007</v>
      </c>
      <c r="Q76">
        <v>8.82</v>
      </c>
      <c r="R76">
        <v>8.5500000000000007</v>
      </c>
      <c r="S76">
        <v>10.09</v>
      </c>
      <c r="T76">
        <v>-0.64</v>
      </c>
    </row>
    <row r="77" spans="1:20" x14ac:dyDescent="0.2">
      <c r="A77">
        <v>2001</v>
      </c>
      <c r="B77">
        <v>25.37</v>
      </c>
      <c r="C77">
        <v>14.41</v>
      </c>
      <c r="D77">
        <v>29.06</v>
      </c>
      <c r="E77">
        <v>34.950000000000003</v>
      </c>
      <c r="F77">
        <v>12.82</v>
      </c>
      <c r="G77">
        <v>19.54</v>
      </c>
      <c r="H77">
        <v>27.31</v>
      </c>
      <c r="I77">
        <v>34.81</v>
      </c>
      <c r="J77">
        <v>36.24</v>
      </c>
      <c r="K77">
        <v>5.88</v>
      </c>
      <c r="L77">
        <v>23.76</v>
      </c>
      <c r="M77">
        <v>18.16</v>
      </c>
      <c r="N77">
        <v>20.9</v>
      </c>
      <c r="O77">
        <v>28.91</v>
      </c>
      <c r="P77">
        <v>25.61</v>
      </c>
      <c r="Q77">
        <v>38.39</v>
      </c>
      <c r="R77">
        <v>31.64</v>
      </c>
      <c r="S77">
        <v>34.020000000000003</v>
      </c>
      <c r="T77">
        <v>38.909999999999997</v>
      </c>
    </row>
    <row r="78" spans="1:20" x14ac:dyDescent="0.2">
      <c r="A78">
        <v>2002</v>
      </c>
      <c r="B78">
        <v>-32.799999999999997</v>
      </c>
      <c r="C78">
        <v>-32.68</v>
      </c>
      <c r="D78">
        <v>-10.98</v>
      </c>
      <c r="E78">
        <v>1.61</v>
      </c>
      <c r="F78">
        <v>-36.090000000000003</v>
      </c>
      <c r="G78">
        <v>-21.46</v>
      </c>
      <c r="H78">
        <v>-12.56</v>
      </c>
      <c r="I78">
        <v>-0.04</v>
      </c>
      <c r="J78">
        <v>2.35</v>
      </c>
      <c r="K78">
        <v>-36.85</v>
      </c>
      <c r="L78">
        <v>-34.96</v>
      </c>
      <c r="M78">
        <v>-22.5</v>
      </c>
      <c r="N78">
        <v>-20.46</v>
      </c>
      <c r="O78">
        <v>-16.399999999999999</v>
      </c>
      <c r="P78">
        <v>-9.07</v>
      </c>
      <c r="Q78">
        <v>-0.23</v>
      </c>
      <c r="R78">
        <v>-0.24</v>
      </c>
      <c r="S78">
        <v>2.64</v>
      </c>
      <c r="T78">
        <v>2.29</v>
      </c>
    </row>
    <row r="79" spans="1:20" x14ac:dyDescent="0.2">
      <c r="A79">
        <v>2003</v>
      </c>
      <c r="B79">
        <v>122.55</v>
      </c>
      <c r="C79">
        <v>70.489999999999995</v>
      </c>
      <c r="D79">
        <v>59.91</v>
      </c>
      <c r="E79">
        <v>92.25</v>
      </c>
      <c r="F79">
        <v>70.849999999999994</v>
      </c>
      <c r="G79">
        <v>61.78</v>
      </c>
      <c r="H79">
        <v>59.34</v>
      </c>
      <c r="I79">
        <v>65.709999999999994</v>
      </c>
      <c r="J79">
        <v>103.82</v>
      </c>
      <c r="K79">
        <v>69.63</v>
      </c>
      <c r="L79">
        <v>71.89</v>
      </c>
      <c r="M79">
        <v>69.040000000000006</v>
      </c>
      <c r="N79">
        <v>55.1</v>
      </c>
      <c r="O79">
        <v>56.02</v>
      </c>
      <c r="P79">
        <v>62.44</v>
      </c>
      <c r="Q79">
        <v>65.41</v>
      </c>
      <c r="R79">
        <v>65.7</v>
      </c>
      <c r="S79">
        <v>87.32</v>
      </c>
      <c r="T79">
        <v>121.87</v>
      </c>
    </row>
    <row r="80" spans="1:20" x14ac:dyDescent="0.2">
      <c r="A80">
        <v>2004</v>
      </c>
      <c r="B80">
        <v>13.38</v>
      </c>
      <c r="C80">
        <v>15.72</v>
      </c>
      <c r="D80">
        <v>22.71</v>
      </c>
      <c r="E80">
        <v>27.83</v>
      </c>
      <c r="F80">
        <v>14.56</v>
      </c>
      <c r="G80">
        <v>21.19</v>
      </c>
      <c r="H80">
        <v>22.7</v>
      </c>
      <c r="I80">
        <v>21.7</v>
      </c>
      <c r="J80">
        <v>30.55</v>
      </c>
      <c r="K80">
        <v>12.69</v>
      </c>
      <c r="L80">
        <v>16.84</v>
      </c>
      <c r="M80">
        <v>18.46</v>
      </c>
      <c r="N80">
        <v>23.69</v>
      </c>
      <c r="O80">
        <v>23.34</v>
      </c>
      <c r="P80">
        <v>22.26</v>
      </c>
      <c r="Q80">
        <v>21.55</v>
      </c>
      <c r="R80">
        <v>21.81</v>
      </c>
      <c r="S80">
        <v>21.77</v>
      </c>
      <c r="T80">
        <v>38.49</v>
      </c>
    </row>
    <row r="81" spans="1:20" x14ac:dyDescent="0.2">
      <c r="A81">
        <v>2005</v>
      </c>
      <c r="B81">
        <v>-20.100000000000001</v>
      </c>
      <c r="C81">
        <v>-0.3</v>
      </c>
      <c r="D81">
        <v>6.85</v>
      </c>
      <c r="E81">
        <v>8.51</v>
      </c>
      <c r="F81">
        <v>-2.38</v>
      </c>
      <c r="G81">
        <v>7.67</v>
      </c>
      <c r="H81">
        <v>5.94</v>
      </c>
      <c r="I81">
        <v>6.69</v>
      </c>
      <c r="J81">
        <v>9.09</v>
      </c>
      <c r="K81">
        <v>-7.11</v>
      </c>
      <c r="L81">
        <v>3.99</v>
      </c>
      <c r="M81">
        <v>6.05</v>
      </c>
      <c r="N81">
        <v>9.19</v>
      </c>
      <c r="O81">
        <v>6.82</v>
      </c>
      <c r="P81">
        <v>4.92</v>
      </c>
      <c r="Q81">
        <v>6.05</v>
      </c>
      <c r="R81">
        <v>7.23</v>
      </c>
      <c r="S81">
        <v>11.42</v>
      </c>
      <c r="T81">
        <v>7.23</v>
      </c>
    </row>
    <row r="82" spans="1:20" x14ac:dyDescent="0.2">
      <c r="A82">
        <v>2006</v>
      </c>
      <c r="B82">
        <v>13.96</v>
      </c>
      <c r="C82">
        <v>10.28</v>
      </c>
      <c r="D82">
        <v>19.09</v>
      </c>
      <c r="E82">
        <v>21.38</v>
      </c>
      <c r="F82">
        <v>8.6300000000000008</v>
      </c>
      <c r="G82">
        <v>16.03</v>
      </c>
      <c r="H82">
        <v>19.03</v>
      </c>
      <c r="I82">
        <v>18.13</v>
      </c>
      <c r="J82">
        <v>24.05</v>
      </c>
      <c r="K82">
        <v>6.35</v>
      </c>
      <c r="L82">
        <v>11.43</v>
      </c>
      <c r="M82">
        <v>14.52</v>
      </c>
      <c r="N82">
        <v>17.489999999999998</v>
      </c>
      <c r="O82">
        <v>20.079999999999998</v>
      </c>
      <c r="P82">
        <v>17.850000000000001</v>
      </c>
      <c r="Q82">
        <v>20.9</v>
      </c>
      <c r="R82">
        <v>15.63</v>
      </c>
      <c r="S82">
        <v>23.57</v>
      </c>
      <c r="T82">
        <v>24.38</v>
      </c>
    </row>
    <row r="83" spans="1:20" x14ac:dyDescent="0.2">
      <c r="A83">
        <v>2007</v>
      </c>
      <c r="B83">
        <v>-20.41</v>
      </c>
      <c r="C83">
        <v>1.03</v>
      </c>
      <c r="D83">
        <v>-6.44</v>
      </c>
      <c r="E83">
        <v>-14.09</v>
      </c>
      <c r="F83">
        <v>1.1100000000000001</v>
      </c>
      <c r="G83">
        <v>-0.01</v>
      </c>
      <c r="H83">
        <v>-7.55</v>
      </c>
      <c r="I83">
        <v>-10.45</v>
      </c>
      <c r="J83">
        <v>-15.13</v>
      </c>
      <c r="K83">
        <v>-0.71</v>
      </c>
      <c r="L83">
        <v>3.47</v>
      </c>
      <c r="M83">
        <v>0.94</v>
      </c>
      <c r="N83">
        <v>-0.89</v>
      </c>
      <c r="O83">
        <v>-5.87</v>
      </c>
      <c r="P83">
        <v>-9.44</v>
      </c>
      <c r="Q83">
        <v>-9.56</v>
      </c>
      <c r="R83">
        <v>-11.34</v>
      </c>
      <c r="S83">
        <v>-15.28</v>
      </c>
      <c r="T83">
        <v>-14.9</v>
      </c>
    </row>
    <row r="84" spans="1:20" x14ac:dyDescent="0.2">
      <c r="A84">
        <v>2008</v>
      </c>
      <c r="B84">
        <v>-60.97</v>
      </c>
      <c r="C84">
        <v>-45.41</v>
      </c>
      <c r="D84">
        <v>-41.64</v>
      </c>
      <c r="E84">
        <v>-46.02</v>
      </c>
      <c r="F84">
        <v>-48.12</v>
      </c>
      <c r="G84">
        <v>-41.41</v>
      </c>
      <c r="H84">
        <v>-41.1</v>
      </c>
      <c r="I84">
        <v>-39.61</v>
      </c>
      <c r="J84">
        <v>-48.5</v>
      </c>
      <c r="K84">
        <v>-49.35</v>
      </c>
      <c r="L84">
        <v>-46.59</v>
      </c>
      <c r="M84">
        <v>-37.46</v>
      </c>
      <c r="N84">
        <v>-45</v>
      </c>
      <c r="O84">
        <v>-43.13</v>
      </c>
      <c r="P84">
        <v>-38.96</v>
      </c>
      <c r="Q84">
        <v>-39.58</v>
      </c>
      <c r="R84">
        <v>-39.81</v>
      </c>
      <c r="S84">
        <v>-45.31</v>
      </c>
      <c r="T84">
        <v>-53.04</v>
      </c>
    </row>
    <row r="85" spans="1:20" x14ac:dyDescent="0.2">
      <c r="A85">
        <v>2009</v>
      </c>
      <c r="B85">
        <v>147.79</v>
      </c>
      <c r="C85">
        <v>64.069999999999993</v>
      </c>
      <c r="D85">
        <v>62.15</v>
      </c>
      <c r="E85">
        <v>63.71</v>
      </c>
      <c r="F85">
        <v>66.77</v>
      </c>
      <c r="G85">
        <v>62.35</v>
      </c>
      <c r="H85">
        <v>60.98</v>
      </c>
      <c r="I85">
        <v>50.68</v>
      </c>
      <c r="J85">
        <v>72.64</v>
      </c>
      <c r="K85">
        <v>64.33</v>
      </c>
      <c r="L85">
        <v>68.75</v>
      </c>
      <c r="M85">
        <v>56.83</v>
      </c>
      <c r="N85">
        <v>67.849999999999994</v>
      </c>
      <c r="O85">
        <v>68.23</v>
      </c>
      <c r="P85">
        <v>54.25</v>
      </c>
      <c r="Q85">
        <v>59.03</v>
      </c>
      <c r="R85">
        <v>43.77</v>
      </c>
      <c r="S85">
        <v>54.4</v>
      </c>
      <c r="T85">
        <v>94.29</v>
      </c>
    </row>
    <row r="86" spans="1:20" x14ac:dyDescent="0.2">
      <c r="A86">
        <v>2010</v>
      </c>
      <c r="B86">
        <v>38.36</v>
      </c>
      <c r="C86">
        <v>26.88</v>
      </c>
      <c r="D86">
        <v>29.01</v>
      </c>
      <c r="E86">
        <v>27.73</v>
      </c>
      <c r="F86">
        <v>27.06</v>
      </c>
      <c r="G86">
        <v>28.08</v>
      </c>
      <c r="H86">
        <v>29.32</v>
      </c>
      <c r="I86">
        <v>27.21</v>
      </c>
      <c r="J86">
        <v>28.48</v>
      </c>
      <c r="K86">
        <v>28.88</v>
      </c>
      <c r="L86">
        <v>25.11</v>
      </c>
      <c r="M86">
        <v>26.21</v>
      </c>
      <c r="N86">
        <v>29.81</v>
      </c>
      <c r="O86">
        <v>28.74</v>
      </c>
      <c r="P86">
        <v>29.83</v>
      </c>
      <c r="Q86">
        <v>27.7</v>
      </c>
      <c r="R86">
        <v>26.09</v>
      </c>
      <c r="S86">
        <v>30.33</v>
      </c>
      <c r="T86">
        <v>27.69</v>
      </c>
    </row>
    <row r="87" spans="1:20" x14ac:dyDescent="0.2">
      <c r="A87">
        <v>2011</v>
      </c>
      <c r="B87">
        <v>-18.350000000000001</v>
      </c>
      <c r="C87">
        <v>-11.12</v>
      </c>
      <c r="D87">
        <v>-6.07</v>
      </c>
      <c r="E87">
        <v>-9.09</v>
      </c>
      <c r="F87">
        <v>-12.16</v>
      </c>
      <c r="G87">
        <v>-6.96</v>
      </c>
      <c r="H87">
        <v>-6.46</v>
      </c>
      <c r="I87">
        <v>-5.39</v>
      </c>
      <c r="J87">
        <v>-10.29</v>
      </c>
      <c r="K87">
        <v>-13.99</v>
      </c>
      <c r="L87">
        <v>-9.91</v>
      </c>
      <c r="M87">
        <v>-8.1300000000000008</v>
      </c>
      <c r="N87">
        <v>-5.82</v>
      </c>
      <c r="O87">
        <v>-7.36</v>
      </c>
      <c r="P87">
        <v>-5.8</v>
      </c>
      <c r="Q87">
        <v>-5.44</v>
      </c>
      <c r="R87">
        <v>-5.35</v>
      </c>
      <c r="S87">
        <v>-5.17</v>
      </c>
      <c r="T87">
        <v>-13.81</v>
      </c>
    </row>
    <row r="88" spans="1:20" x14ac:dyDescent="0.2">
      <c r="A88">
        <v>2012</v>
      </c>
      <c r="B88">
        <v>15.84</v>
      </c>
      <c r="C88">
        <v>14.55</v>
      </c>
      <c r="D88">
        <v>15.54</v>
      </c>
      <c r="E88">
        <v>26.06</v>
      </c>
      <c r="F88">
        <v>13.37</v>
      </c>
      <c r="G88">
        <v>17.8</v>
      </c>
      <c r="H88">
        <v>14.04</v>
      </c>
      <c r="I88">
        <v>17.54</v>
      </c>
      <c r="J88">
        <v>28.42</v>
      </c>
      <c r="K88">
        <v>14</v>
      </c>
      <c r="L88">
        <v>12.29</v>
      </c>
      <c r="M88">
        <v>17.36</v>
      </c>
      <c r="N88">
        <v>18.010000000000002</v>
      </c>
      <c r="O88">
        <v>12.76</v>
      </c>
      <c r="P88">
        <v>15.1</v>
      </c>
      <c r="Q88">
        <v>15.95</v>
      </c>
      <c r="R88">
        <v>18.989999999999998</v>
      </c>
      <c r="S88">
        <v>20.76</v>
      </c>
      <c r="T88">
        <v>34.07</v>
      </c>
    </row>
    <row r="89" spans="1:20" x14ac:dyDescent="0.2">
      <c r="A89">
        <v>2013</v>
      </c>
      <c r="B89">
        <v>76.569999999999993</v>
      </c>
      <c r="C89">
        <v>41.28</v>
      </c>
      <c r="D89">
        <v>42.79</v>
      </c>
      <c r="E89">
        <v>46.92</v>
      </c>
      <c r="F89">
        <v>42.55</v>
      </c>
      <c r="G89">
        <v>41.01</v>
      </c>
      <c r="H89">
        <v>40.94</v>
      </c>
      <c r="I89">
        <v>46.35</v>
      </c>
      <c r="J89">
        <v>46.58</v>
      </c>
      <c r="K89">
        <v>44.09</v>
      </c>
      <c r="L89">
        <v>40.770000000000003</v>
      </c>
      <c r="M89">
        <v>38.119999999999997</v>
      </c>
      <c r="N89">
        <v>44.52</v>
      </c>
      <c r="O89">
        <v>41.5</v>
      </c>
      <c r="P89">
        <v>40.39</v>
      </c>
      <c r="Q89">
        <v>44.71</v>
      </c>
      <c r="R89">
        <v>47.87</v>
      </c>
      <c r="S89">
        <v>39.17</v>
      </c>
      <c r="T89">
        <v>52.24</v>
      </c>
    </row>
    <row r="90" spans="1:20" x14ac:dyDescent="0.2">
      <c r="A90">
        <v>2014</v>
      </c>
      <c r="B90">
        <v>-1.48</v>
      </c>
      <c r="C90">
        <v>5.26</v>
      </c>
      <c r="D90">
        <v>4.9400000000000004</v>
      </c>
      <c r="E90">
        <v>2.8</v>
      </c>
      <c r="F90">
        <v>4.08</v>
      </c>
      <c r="G90">
        <v>6.86</v>
      </c>
      <c r="H90">
        <v>4.3600000000000003</v>
      </c>
      <c r="I90">
        <v>4.18</v>
      </c>
      <c r="J90">
        <v>2.67</v>
      </c>
      <c r="K90">
        <v>1.19</v>
      </c>
      <c r="L90">
        <v>7.93</v>
      </c>
      <c r="M90">
        <v>8.15</v>
      </c>
      <c r="N90">
        <v>5.29</v>
      </c>
      <c r="O90">
        <v>5.35</v>
      </c>
      <c r="P90">
        <v>3.39</v>
      </c>
      <c r="Q90">
        <v>5.67</v>
      </c>
      <c r="R90">
        <v>2.91</v>
      </c>
      <c r="S90">
        <v>2.5499999999999998</v>
      </c>
      <c r="T90">
        <v>2.7</v>
      </c>
    </row>
    <row r="91" spans="1:20" x14ac:dyDescent="0.2">
      <c r="A91">
        <v>2015</v>
      </c>
      <c r="B91">
        <v>-26.12</v>
      </c>
      <c r="C91">
        <v>-3.22</v>
      </c>
      <c r="D91">
        <v>-5.2</v>
      </c>
      <c r="E91">
        <v>-9.44</v>
      </c>
      <c r="F91">
        <v>-3.89</v>
      </c>
      <c r="G91">
        <v>-4.0999999999999996</v>
      </c>
      <c r="H91">
        <v>-2.89</v>
      </c>
      <c r="I91">
        <v>-8.6999999999999993</v>
      </c>
      <c r="J91">
        <v>-9.5299999999999994</v>
      </c>
      <c r="K91">
        <v>-0.79</v>
      </c>
      <c r="L91">
        <v>-7.87</v>
      </c>
      <c r="M91">
        <v>-1.83</v>
      </c>
      <c r="N91">
        <v>-6.55</v>
      </c>
      <c r="O91">
        <v>-9.4</v>
      </c>
      <c r="P91">
        <v>3.45</v>
      </c>
      <c r="Q91">
        <v>-8.0500000000000007</v>
      </c>
      <c r="R91">
        <v>-9.26</v>
      </c>
      <c r="S91">
        <v>-6.42</v>
      </c>
      <c r="T91">
        <v>-12.87</v>
      </c>
    </row>
    <row r="92" spans="1:20" x14ac:dyDescent="0.2">
      <c r="A92">
        <v>2016</v>
      </c>
      <c r="B92">
        <v>12.26</v>
      </c>
      <c r="C92">
        <v>4.88</v>
      </c>
      <c r="D92">
        <v>21</v>
      </c>
      <c r="E92">
        <v>32.409999999999997</v>
      </c>
      <c r="F92">
        <v>3.43</v>
      </c>
      <c r="G92">
        <v>10.49</v>
      </c>
      <c r="H92">
        <v>22.74</v>
      </c>
      <c r="I92">
        <v>26.99</v>
      </c>
      <c r="J92">
        <v>34.24</v>
      </c>
      <c r="K92">
        <v>-1.18</v>
      </c>
      <c r="L92">
        <v>9.5299999999999994</v>
      </c>
      <c r="M92">
        <v>8.15</v>
      </c>
      <c r="N92">
        <v>12.97</v>
      </c>
      <c r="O92">
        <v>21.81</v>
      </c>
      <c r="P92">
        <v>23.61</v>
      </c>
      <c r="Q92">
        <v>25.82</v>
      </c>
      <c r="R92">
        <v>27.67</v>
      </c>
      <c r="S92">
        <v>31.1</v>
      </c>
      <c r="T92">
        <v>37.840000000000003</v>
      </c>
    </row>
    <row r="93" spans="1:20" x14ac:dyDescent="0.2">
      <c r="A93">
        <v>2017</v>
      </c>
      <c r="B93">
        <v>4.46</v>
      </c>
      <c r="C93">
        <v>23.2</v>
      </c>
      <c r="D93">
        <v>15.98</v>
      </c>
      <c r="E93">
        <v>14.97</v>
      </c>
      <c r="F93">
        <v>25.36</v>
      </c>
      <c r="G93">
        <v>14.62</v>
      </c>
      <c r="H93">
        <v>19.62</v>
      </c>
      <c r="I93">
        <v>15.63</v>
      </c>
      <c r="J93">
        <v>13.61</v>
      </c>
      <c r="K93">
        <v>26.71</v>
      </c>
      <c r="L93">
        <v>23.93</v>
      </c>
      <c r="M93">
        <v>18.21</v>
      </c>
      <c r="N93">
        <v>11.24</v>
      </c>
      <c r="O93">
        <v>21.15</v>
      </c>
      <c r="P93">
        <v>18.11</v>
      </c>
      <c r="Q93">
        <v>13.43</v>
      </c>
      <c r="R93">
        <v>17.350000000000001</v>
      </c>
      <c r="S93">
        <v>18.66</v>
      </c>
      <c r="T93">
        <v>6.7</v>
      </c>
    </row>
    <row r="94" spans="1:20" x14ac:dyDescent="0.2">
      <c r="A94">
        <v>2018</v>
      </c>
      <c r="B94">
        <v>-14.41</v>
      </c>
      <c r="C94">
        <v>-11.18</v>
      </c>
      <c r="D94">
        <v>-15.32</v>
      </c>
      <c r="E94">
        <v>-18.71</v>
      </c>
      <c r="F94">
        <v>-10.93</v>
      </c>
      <c r="G94">
        <v>-11.23</v>
      </c>
      <c r="H94">
        <v>-17.97</v>
      </c>
      <c r="I94">
        <v>-15.2</v>
      </c>
      <c r="J94">
        <v>-20.2</v>
      </c>
      <c r="K94">
        <v>-11.25</v>
      </c>
      <c r="L94">
        <v>-10.75</v>
      </c>
      <c r="M94">
        <v>-11.56</v>
      </c>
      <c r="N94">
        <v>-10.85</v>
      </c>
      <c r="O94">
        <v>-15.29</v>
      </c>
      <c r="P94">
        <v>-20.36</v>
      </c>
      <c r="Q94">
        <v>-14.58</v>
      </c>
      <c r="R94">
        <v>-16.03</v>
      </c>
      <c r="S94">
        <v>-16.12</v>
      </c>
      <c r="T94">
        <v>-23.98</v>
      </c>
    </row>
    <row r="95" spans="1:20" x14ac:dyDescent="0.2">
      <c r="A95">
        <v>2019</v>
      </c>
      <c r="B95">
        <v>20.47</v>
      </c>
      <c r="C95">
        <v>33.58</v>
      </c>
      <c r="D95">
        <v>22.03</v>
      </c>
      <c r="E95">
        <v>16.14</v>
      </c>
      <c r="F95">
        <v>35.130000000000003</v>
      </c>
      <c r="G95">
        <v>26.82</v>
      </c>
      <c r="H95">
        <v>23.82</v>
      </c>
      <c r="I95">
        <v>18.54</v>
      </c>
      <c r="J95">
        <v>13.84</v>
      </c>
      <c r="K95">
        <v>43.65</v>
      </c>
      <c r="L95">
        <v>26.33</v>
      </c>
      <c r="M95">
        <v>29.86</v>
      </c>
      <c r="N95">
        <v>24.2</v>
      </c>
      <c r="O95">
        <v>27.03</v>
      </c>
      <c r="P95">
        <v>21.63</v>
      </c>
      <c r="Q95">
        <v>16.57</v>
      </c>
      <c r="R95">
        <v>20.23</v>
      </c>
      <c r="S95">
        <v>20.61</v>
      </c>
      <c r="T95">
        <v>7.68</v>
      </c>
    </row>
    <row r="96" spans="1:20" x14ac:dyDescent="0.2">
      <c r="A96">
        <v>2020</v>
      </c>
      <c r="B96">
        <v>69.67</v>
      </c>
      <c r="C96">
        <v>47.98</v>
      </c>
      <c r="D96">
        <v>27.99</v>
      </c>
      <c r="E96">
        <v>28.05</v>
      </c>
      <c r="F96">
        <v>48.27</v>
      </c>
      <c r="G96">
        <v>41.48</v>
      </c>
      <c r="H96">
        <v>30.99</v>
      </c>
      <c r="I96">
        <v>15.32</v>
      </c>
      <c r="J96">
        <v>36.450000000000003</v>
      </c>
      <c r="K96">
        <v>52.24</v>
      </c>
      <c r="L96">
        <v>44.09</v>
      </c>
      <c r="M96">
        <v>47.35</v>
      </c>
      <c r="N96">
        <v>35.5</v>
      </c>
      <c r="O96">
        <v>28.55</v>
      </c>
      <c r="P96">
        <v>32.76</v>
      </c>
      <c r="Q96">
        <v>16.239999999999998</v>
      </c>
      <c r="R96">
        <v>14.44</v>
      </c>
      <c r="S96">
        <v>21.01</v>
      </c>
      <c r="T96">
        <v>53.02</v>
      </c>
    </row>
    <row r="97" spans="1:20" x14ac:dyDescent="0.2">
      <c r="A97">
        <v>2021</v>
      </c>
      <c r="B97">
        <v>16.23</v>
      </c>
      <c r="C97">
        <v>2.76</v>
      </c>
      <c r="D97">
        <v>20.78</v>
      </c>
      <c r="E97">
        <v>54.29</v>
      </c>
      <c r="F97">
        <v>1.23</v>
      </c>
      <c r="G97">
        <v>12.02</v>
      </c>
      <c r="H97">
        <v>22.48</v>
      </c>
      <c r="I97">
        <v>28.24</v>
      </c>
      <c r="J97">
        <v>63.85</v>
      </c>
      <c r="K97">
        <v>0.51</v>
      </c>
      <c r="L97">
        <v>2.09</v>
      </c>
      <c r="M97">
        <v>6.13</v>
      </c>
      <c r="N97">
        <v>18.760000000000002</v>
      </c>
      <c r="O97">
        <v>16.82</v>
      </c>
      <c r="P97">
        <v>28.78</v>
      </c>
      <c r="Q97">
        <v>19.440000000000001</v>
      </c>
      <c r="R97">
        <v>36.450000000000003</v>
      </c>
      <c r="S97">
        <v>42.16</v>
      </c>
      <c r="T97">
        <v>91.47</v>
      </c>
    </row>
    <row r="98" spans="1:20" x14ac:dyDescent="0.2">
      <c r="A98">
        <v>2022</v>
      </c>
      <c r="B98">
        <v>-38.880000000000003</v>
      </c>
      <c r="C98">
        <v>-32.369999999999997</v>
      </c>
      <c r="D98">
        <v>-23.41</v>
      </c>
      <c r="E98">
        <v>-16.489999999999998</v>
      </c>
      <c r="F98">
        <v>-33.18</v>
      </c>
      <c r="G98">
        <v>-28.78</v>
      </c>
      <c r="H98">
        <v>-24.17</v>
      </c>
      <c r="I98">
        <v>-19.88</v>
      </c>
      <c r="J98">
        <v>-14.11</v>
      </c>
      <c r="K98">
        <v>-35.31</v>
      </c>
      <c r="L98">
        <v>-30.72</v>
      </c>
      <c r="M98">
        <v>-30.26</v>
      </c>
      <c r="N98">
        <v>-27.24</v>
      </c>
      <c r="O98">
        <v>-22.88</v>
      </c>
      <c r="P98">
        <v>-25.43</v>
      </c>
      <c r="Q98">
        <v>-17</v>
      </c>
      <c r="R98">
        <v>-22.84</v>
      </c>
      <c r="S98">
        <v>-14.02</v>
      </c>
      <c r="T98">
        <v>-13.6</v>
      </c>
    </row>
    <row r="99" spans="1:20" x14ac:dyDescent="0.2">
      <c r="A99">
        <v>2023</v>
      </c>
      <c r="B99">
        <v>-10.98</v>
      </c>
      <c r="C99">
        <v>15.12</v>
      </c>
      <c r="D99">
        <v>14.84</v>
      </c>
      <c r="E99">
        <v>8.18</v>
      </c>
      <c r="F99">
        <v>16.34</v>
      </c>
      <c r="G99">
        <v>11.72</v>
      </c>
      <c r="H99">
        <v>14.3</v>
      </c>
      <c r="I99">
        <v>19.3</v>
      </c>
      <c r="J99">
        <v>4.8499999999999996</v>
      </c>
      <c r="K99">
        <v>16.760000000000002</v>
      </c>
      <c r="L99">
        <v>15.73</v>
      </c>
      <c r="M99">
        <v>12.84</v>
      </c>
      <c r="N99">
        <v>10.51</v>
      </c>
      <c r="O99">
        <v>18.149999999999999</v>
      </c>
      <c r="P99">
        <v>10.55</v>
      </c>
      <c r="Q99">
        <v>20.2</v>
      </c>
      <c r="R99">
        <v>18.34</v>
      </c>
      <c r="S99">
        <v>5.84</v>
      </c>
      <c r="T99">
        <v>4.9400000000000004</v>
      </c>
    </row>
    <row r="100" spans="1:20" x14ac:dyDescent="0.2">
      <c r="A100">
        <v>2024</v>
      </c>
      <c r="B100">
        <v>-2.65</v>
      </c>
      <c r="C100">
        <v>10.93</v>
      </c>
      <c r="D100">
        <v>6.68</v>
      </c>
      <c r="E100">
        <v>13.52</v>
      </c>
      <c r="F100">
        <v>10.69</v>
      </c>
      <c r="G100">
        <v>7.33</v>
      </c>
      <c r="H100">
        <v>7</v>
      </c>
      <c r="I100">
        <v>6.95</v>
      </c>
      <c r="J100">
        <v>16.48</v>
      </c>
      <c r="K100">
        <v>9.51</v>
      </c>
      <c r="L100">
        <v>11.99</v>
      </c>
      <c r="M100">
        <v>11.48</v>
      </c>
      <c r="N100">
        <v>3.69</v>
      </c>
      <c r="O100">
        <v>4.0599999999999996</v>
      </c>
      <c r="P100">
        <v>9.83</v>
      </c>
      <c r="Q100">
        <v>9.17</v>
      </c>
      <c r="R100">
        <v>4.93</v>
      </c>
      <c r="S100">
        <v>14.78</v>
      </c>
      <c r="T100">
        <v>17.91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</vt:vector>
  </HeadingPairs>
  <TitlesOfParts>
    <vt:vector size="5" baseType="lpstr">
      <vt:lpstr>Value Weighted</vt:lpstr>
      <vt:lpstr>Equally Weighted</vt:lpstr>
      <vt:lpstr>French Raw data Value Weight</vt:lpstr>
      <vt:lpstr>French Raw data Equally Weight</vt:lpstr>
      <vt:lpstr>SmallCapChart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2024-05-20T15:04:43Z</dcterms:created>
  <dcterms:modified xsi:type="dcterms:W3CDTF">2025-02-09T16:02:21Z</dcterms:modified>
</cp:coreProperties>
</file>