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Shared/Previously Relocated Items/Security/All My Stuff/Datasets/Datasets26/To Transfer/"/>
    </mc:Choice>
  </mc:AlternateContent>
  <xr:revisionPtr revIDLastSave="0" documentId="13_ncr:1_{219367A5-1F7D-CD47-997C-05F02121D722}" xr6:coauthVersionLast="47" xr6:coauthVersionMax="47" xr10:uidLastSave="{00000000-0000-0000-0000-000000000000}"/>
  <bookViews>
    <workbookView xWindow="0" yWindow="760" windowWidth="30240" windowHeight="18880" tabRatio="500" activeTab="1" xr2:uid="{00000000-000D-0000-FFFF-FFFF00000000}"/>
  </bookViews>
  <sheets>
    <sheet name="Explanations and FAQs" sheetId="3" r:id="rId1"/>
    <sheet name="Industry Averages" sheetId="1" r:id="rId2"/>
    <sheet name="Inputs" sheetId="2" r:id="rId3"/>
  </sheets>
  <definedNames>
    <definedName name="_xlnm.Print_Titles" localSheetId="1">'Industry Averages'!$10:$10</definedName>
  </definedNames>
  <calcPr calcId="191029" iterate="1" iterateDelta="9.8999999999999999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06" i="1" l="1"/>
  <c r="H106" i="1" s="1"/>
  <c r="F105" i="1"/>
  <c r="H105" i="1"/>
  <c r="F104" i="1"/>
  <c r="H104" i="1" s="1"/>
  <c r="F103" i="1"/>
  <c r="H103" i="1"/>
  <c r="F102" i="1"/>
  <c r="H102" i="1"/>
  <c r="F101" i="1"/>
  <c r="H101" i="1" s="1"/>
  <c r="F100" i="1"/>
  <c r="H100" i="1" s="1"/>
  <c r="F99" i="1"/>
  <c r="H99" i="1" s="1"/>
  <c r="F98" i="1"/>
  <c r="H98" i="1" s="1"/>
  <c r="F97" i="1"/>
  <c r="H97" i="1"/>
  <c r="F96" i="1"/>
  <c r="H96" i="1" s="1"/>
  <c r="F95" i="1"/>
  <c r="H95" i="1" s="1"/>
  <c r="F94" i="1"/>
  <c r="H94" i="1" s="1"/>
  <c r="F93" i="1"/>
  <c r="H93" i="1" s="1"/>
  <c r="F92" i="1"/>
  <c r="H92" i="1"/>
  <c r="F91" i="1"/>
  <c r="H91" i="1"/>
  <c r="F90" i="1"/>
  <c r="H90" i="1" s="1"/>
  <c r="F89" i="1"/>
  <c r="H89" i="1"/>
  <c r="F88" i="1"/>
  <c r="H88" i="1" s="1"/>
  <c r="F87" i="1"/>
  <c r="H87" i="1"/>
  <c r="F86" i="1"/>
  <c r="H86" i="1" s="1"/>
  <c r="F85" i="1"/>
  <c r="H85" i="1" s="1"/>
  <c r="F84" i="1"/>
  <c r="H84" i="1"/>
  <c r="F83" i="1"/>
  <c r="H83" i="1" s="1"/>
  <c r="F82" i="1"/>
  <c r="H82" i="1" s="1"/>
  <c r="F81" i="1"/>
  <c r="H81" i="1"/>
  <c r="F80" i="1"/>
  <c r="H80" i="1" s="1"/>
  <c r="F79" i="1"/>
  <c r="H79" i="1"/>
  <c r="F78" i="1"/>
  <c r="H78" i="1" s="1"/>
  <c r="F77" i="1"/>
  <c r="H77" i="1"/>
  <c r="F76" i="1"/>
  <c r="H76" i="1" s="1"/>
  <c r="F75" i="1"/>
  <c r="H75" i="1"/>
  <c r="F74" i="1"/>
  <c r="H74" i="1" s="1"/>
  <c r="F73" i="1"/>
  <c r="H73" i="1" s="1"/>
  <c r="F72" i="1"/>
  <c r="H72" i="1"/>
  <c r="F71" i="1"/>
  <c r="H71" i="1" s="1"/>
  <c r="F70" i="1"/>
  <c r="H70" i="1" s="1"/>
  <c r="F69" i="1"/>
  <c r="H69" i="1"/>
  <c r="F68" i="1"/>
  <c r="H68" i="1"/>
  <c r="F67" i="1"/>
  <c r="H67" i="1" s="1"/>
  <c r="F66" i="1"/>
  <c r="H66" i="1" s="1"/>
  <c r="F65" i="1"/>
  <c r="H65" i="1"/>
  <c r="F64" i="1"/>
  <c r="H64" i="1" s="1"/>
  <c r="F63" i="1"/>
  <c r="H63" i="1" s="1"/>
  <c r="F62" i="1"/>
  <c r="H62" i="1"/>
  <c r="F61" i="1"/>
  <c r="H61" i="1"/>
  <c r="F60" i="1"/>
  <c r="H60" i="1" s="1"/>
  <c r="F59" i="1"/>
  <c r="H59" i="1" s="1"/>
  <c r="F58" i="1"/>
  <c r="H58" i="1" s="1"/>
  <c r="F57" i="1"/>
  <c r="H57" i="1"/>
  <c r="F56" i="1"/>
  <c r="H56" i="1" s="1"/>
  <c r="F55" i="1"/>
  <c r="H55" i="1"/>
  <c r="F54" i="1"/>
  <c r="H54" i="1" s="1"/>
  <c r="F53" i="1"/>
  <c r="H53" i="1"/>
  <c r="F52" i="1"/>
  <c r="H52" i="1" s="1"/>
  <c r="F51" i="1"/>
  <c r="H51" i="1" s="1"/>
  <c r="F50" i="1"/>
  <c r="H50" i="1" s="1"/>
  <c r="F49" i="1"/>
  <c r="H49" i="1" s="1"/>
  <c r="F48" i="1"/>
  <c r="H48" i="1"/>
  <c r="F47" i="1"/>
  <c r="H47" i="1" s="1"/>
  <c r="F46" i="1"/>
  <c r="H46" i="1" s="1"/>
  <c r="F45" i="1"/>
  <c r="H45" i="1"/>
  <c r="F44" i="1"/>
  <c r="H44" i="1"/>
  <c r="F43" i="1"/>
  <c r="H43" i="1" s="1"/>
  <c r="F42" i="1"/>
  <c r="H42" i="1" s="1"/>
  <c r="F41" i="1"/>
  <c r="H41" i="1" s="1"/>
  <c r="F40" i="1"/>
  <c r="H40" i="1" s="1"/>
  <c r="F39" i="1"/>
  <c r="H39" i="1"/>
  <c r="F38" i="1"/>
  <c r="H38" i="1"/>
  <c r="F37" i="1"/>
  <c r="H37" i="1" s="1"/>
  <c r="F36" i="1"/>
  <c r="H36" i="1"/>
  <c r="F35" i="1"/>
  <c r="H35" i="1"/>
  <c r="F34" i="1"/>
  <c r="H34" i="1" s="1"/>
  <c r="F33" i="1"/>
  <c r="H33" i="1"/>
  <c r="F32" i="1"/>
  <c r="H32" i="1"/>
  <c r="F31" i="1"/>
  <c r="H31" i="1"/>
  <c r="F30" i="1"/>
  <c r="H30" i="1"/>
  <c r="F29" i="1"/>
  <c r="H29" i="1" s="1"/>
  <c r="F28" i="1"/>
  <c r="H28" i="1" s="1"/>
  <c r="F27" i="1"/>
  <c r="H27" i="1" s="1"/>
  <c r="F26" i="1"/>
  <c r="H26" i="1" s="1"/>
  <c r="F25" i="1"/>
  <c r="H25" i="1"/>
  <c r="F24" i="1"/>
  <c r="H24" i="1" s="1"/>
  <c r="F23" i="1"/>
  <c r="H23" i="1"/>
  <c r="F22" i="1"/>
  <c r="H22" i="1" s="1"/>
  <c r="F21" i="1"/>
  <c r="H21" i="1" s="1"/>
  <c r="F20" i="1"/>
  <c r="H20" i="1"/>
  <c r="F19" i="1"/>
  <c r="H19" i="1" s="1"/>
  <c r="F18" i="1"/>
  <c r="H18" i="1" s="1"/>
  <c r="F17" i="1"/>
  <c r="H17" i="1"/>
  <c r="F16" i="1"/>
  <c r="H16" i="1" s="1"/>
  <c r="F15" i="1"/>
  <c r="H15" i="1"/>
  <c r="F14" i="1"/>
  <c r="H14" i="1" s="1"/>
  <c r="F13" i="1"/>
  <c r="H13" i="1"/>
  <c r="F12" i="1"/>
  <c r="H12" i="1" s="1"/>
  <c r="F11" i="1"/>
  <c r="H11" i="1" s="1"/>
</calcChain>
</file>

<file path=xl/sharedStrings.xml><?xml version="1.0" encoding="utf-8"?>
<sst xmlns="http://schemas.openxmlformats.org/spreadsheetml/2006/main" count="175" uniqueCount="159">
  <si>
    <t>Advertising</t>
  </si>
  <si>
    <t>Aerospace/Defense</t>
  </si>
  <si>
    <t>Air Transport</t>
  </si>
  <si>
    <t>Apparel</t>
  </si>
  <si>
    <t>Auto Parts</t>
  </si>
  <si>
    <t>Building Materials</t>
  </si>
  <si>
    <t>Cable TV</t>
  </si>
  <si>
    <t>Chemical (Basic)</t>
  </si>
  <si>
    <t>Chemical (Diversified)</t>
  </si>
  <si>
    <t>Chemical (Specialty)</t>
  </si>
  <si>
    <t>Computers/Peripherals</t>
  </si>
  <si>
    <t>Electrical Equipment</t>
  </si>
  <si>
    <t>Entertainment</t>
  </si>
  <si>
    <t>Food Processing</t>
  </si>
  <si>
    <t>Furn/Home Furnishings</t>
  </si>
  <si>
    <t>Homebuilding</t>
  </si>
  <si>
    <t>Hotel/Gaming</t>
  </si>
  <si>
    <t>Household Products</t>
  </si>
  <si>
    <t>Information Services</t>
  </si>
  <si>
    <t>Insurance (Life)</t>
  </si>
  <si>
    <t>Insurance (Prop/Cas.)</t>
  </si>
  <si>
    <t>Machinery</t>
  </si>
  <si>
    <t>Oil/Gas Distribution</t>
  </si>
  <si>
    <t>Oilfield Svcs/Equip.</t>
  </si>
  <si>
    <t>Packaging &amp; Container</t>
  </si>
  <si>
    <t>Paper/Forest Products</t>
  </si>
  <si>
    <t>Power</t>
  </si>
  <si>
    <t>Precious Metals</t>
  </si>
  <si>
    <t>R.E.I.T.</t>
  </si>
  <si>
    <t>Recreation</t>
  </si>
  <si>
    <t>Semiconductor</t>
  </si>
  <si>
    <t>Semiconductor Equip</t>
  </si>
  <si>
    <t>Shoe</t>
  </si>
  <si>
    <t>Steel</t>
  </si>
  <si>
    <t>Telecom. Equipment</t>
  </si>
  <si>
    <t>Telecom. Services</t>
  </si>
  <si>
    <t>Trucking</t>
  </si>
  <si>
    <t>Date updated:</t>
  </si>
  <si>
    <t>HiLo Risk</t>
  </si>
  <si>
    <t>Standard deviation of equity</t>
  </si>
  <si>
    <t>Number of firms</t>
  </si>
  <si>
    <t xml:space="preserve">Beta </t>
  </si>
  <si>
    <t>D/E Ratio</t>
  </si>
  <si>
    <t>Unlevered beta</t>
  </si>
  <si>
    <t>Cash/Firm value</t>
  </si>
  <si>
    <t>Unlevered beta corrected for cash</t>
  </si>
  <si>
    <t>Auto &amp; Truck</t>
  </si>
  <si>
    <t>Bank (Money Center)</t>
  </si>
  <si>
    <t>Banks (Regional)</t>
  </si>
  <si>
    <t>Beverage (Alcoholic)</t>
  </si>
  <si>
    <t>Beverage (Soft)</t>
  </si>
  <si>
    <t>Broadcasting</t>
  </si>
  <si>
    <t>Brokerage &amp; Investment Banking</t>
  </si>
  <si>
    <t>Business &amp; Consumer Services</t>
  </si>
  <si>
    <t>Coal &amp; Related Energy</t>
  </si>
  <si>
    <t>Computer Services</t>
  </si>
  <si>
    <t>Construction Supplies</t>
  </si>
  <si>
    <t>Diversified</t>
  </si>
  <si>
    <t>Drugs (Biotechnology)</t>
  </si>
  <si>
    <t>Drugs (Pharmaceutical)</t>
  </si>
  <si>
    <t>Education</t>
  </si>
  <si>
    <t>Electronics (Consumer &amp; Office)</t>
  </si>
  <si>
    <t>Electronics (General)</t>
  </si>
  <si>
    <t>Engineering/Construction</t>
  </si>
  <si>
    <t>Environmental &amp; Waste Services</t>
  </si>
  <si>
    <t>Farming/Agriculture</t>
  </si>
  <si>
    <t>Financial Svcs. (Non-bank &amp; Insurance)</t>
  </si>
  <si>
    <t>Food Wholesalers</t>
  </si>
  <si>
    <t>Green &amp; Renewable Energy</t>
  </si>
  <si>
    <t>Healthcare Products</t>
  </si>
  <si>
    <t>Healthcare Support Services</t>
  </si>
  <si>
    <t>Heathcare Information and Technology</t>
  </si>
  <si>
    <t>Hospitals/Healthcare Facilities</t>
  </si>
  <si>
    <t>Insurance (General)</t>
  </si>
  <si>
    <t>Investments &amp; Asset Management</t>
  </si>
  <si>
    <t>Metals &amp; Mining</t>
  </si>
  <si>
    <t>Office Equipment &amp; Services</t>
  </si>
  <si>
    <t>Oil/Gas (Production and Exploration)</t>
  </si>
  <si>
    <t>Real Estate (Development)</t>
  </si>
  <si>
    <t>Real Estate (General/Diversified)</t>
  </si>
  <si>
    <t>Real Estate (Operations &amp; Services)</t>
  </si>
  <si>
    <t>Restaurant/Dining</t>
  </si>
  <si>
    <t>Retail (Automotive)</t>
  </si>
  <si>
    <t>Retail (Building Supply)</t>
  </si>
  <si>
    <t>Retail (Distributors)</t>
  </si>
  <si>
    <t>Retail (General)</t>
  </si>
  <si>
    <t>Retail (Grocery and Food)</t>
  </si>
  <si>
    <t>Retail (Special Lines)</t>
  </si>
  <si>
    <t>Rubber&amp; Tires</t>
  </si>
  <si>
    <t>Shipbuilding &amp; Marine</t>
  </si>
  <si>
    <t>Software (Entertainment)</t>
  </si>
  <si>
    <t>Software (Internet)</t>
  </si>
  <si>
    <t>Software (System &amp; Application)</t>
  </si>
  <si>
    <t>Telecom (Wireless)</t>
  </si>
  <si>
    <t>Transportation</t>
  </si>
  <si>
    <t>Transportation (Railroads)</t>
  </si>
  <si>
    <t>Companies in each industry:</t>
  </si>
  <si>
    <t>Variable definitions:</t>
  </si>
  <si>
    <t>Data website:</t>
  </si>
  <si>
    <t>Created by:</t>
  </si>
  <si>
    <t>Home Page:</t>
  </si>
  <si>
    <t>http://www.damodaran.com</t>
  </si>
  <si>
    <t>Aswath Damodaran, adamodar@stern.nyu.edu</t>
  </si>
  <si>
    <t>What is this data?</t>
  </si>
  <si>
    <t>Beta, Unlevered beta and other risk measures</t>
  </si>
  <si>
    <t>China</t>
  </si>
  <si>
    <t>Oil/Gas (Integrated)</t>
  </si>
  <si>
    <t>Utility (General)</t>
  </si>
  <si>
    <t>Utility (Water)</t>
  </si>
  <si>
    <t>Reinsurance</t>
  </si>
  <si>
    <t>Standard deviation in operating income (last 10 years)</t>
  </si>
  <si>
    <t>Publishing &amp; Newspapers</t>
  </si>
  <si>
    <t>Tobacco</t>
  </si>
  <si>
    <t>Total Market (without financials)</t>
  </si>
  <si>
    <t>Do you want to use marginal or effective tax rates in unlevering betas?</t>
  </si>
  <si>
    <t>Marginal</t>
  </si>
  <si>
    <t>If marginal tax rate, enter the marginal tax rate to use</t>
  </si>
  <si>
    <t>Effective</t>
  </si>
  <si>
    <t>Effective Tax rate</t>
  </si>
  <si>
    <t>YouTube Video explaining estimation choices and process.</t>
  </si>
  <si>
    <t>End Game</t>
  </si>
  <si>
    <t>To estimate pure play betas by business, to use in estimating a bottom up beta for a project or a company. </t>
  </si>
  <si>
    <t>Variable</t>
  </si>
  <si>
    <t>Explanation</t>
  </si>
  <si>
    <t>Why?</t>
  </si>
  <si>
    <t>Number of firms in the indusry grouping.</t>
  </si>
  <si>
    <t>Beta</t>
  </si>
  <si>
    <t>Simple average across firms of each firm's  beta, taken as a weighted average of 2-year and 5-year weekly return regression betas, with 2-year betas weighted 2/3rds. If the company has only a 2-year beta, it is used.</t>
  </si>
  <si>
    <t>I average the 2-year and 5-year betas, to remove some noise at the company level, and then take the simple average to remove even more. I don't use weighted averages, since that will make each sector's beta converge on its largest company or companies.</t>
  </si>
  <si>
    <t>Total debt, including lease debt/ Market Value of equity. I aggregate each number across the firms and then compute the aggregate debt to equity ratio.</t>
  </si>
  <si>
    <t>My definition of debt for all things cost of capital. I have always treated lease commitments as debt. Now the accountants will as well.</t>
  </si>
  <si>
    <t>Effective Tax Rate</t>
  </si>
  <si>
    <t>Effective tax rate in the most recxent 12 months.</t>
  </si>
  <si>
    <t>I need a tax rate.</t>
  </si>
  <si>
    <t>Unlevered Beta</t>
  </si>
  <si>
    <r>
      <t>Beta/ (1+ (1-tax rate) (D/E))</t>
    </r>
    <r>
      <rPr>
        <sz val="12"/>
        <color theme="1"/>
        <rFont val="Calibri"/>
        <family val="2"/>
        <scheme val="minor"/>
      </rPr>
      <t>. You can use either a marginal or effective tax rate as your option. </t>
    </r>
  </si>
  <si>
    <t>Interest saves you taxes at the margin. You should generally use a marginal tax rate, but if you have a multinational facing different marginal tax rates in different regions, you may use effective instead,</t>
  </si>
  <si>
    <t>Cash/Firm Value</t>
  </si>
  <si>
    <t>Cash &amp; Marketable Securities/ (Market Value of Equity + Total Debt, including lease debt. Aggregated across companies first ans then computed.</t>
  </si>
  <si>
    <t>Cash is usualy invested in liquid, close to riskless investments and has a beta close to zero. </t>
  </si>
  <si>
    <t>Unlevered Beta corrected for cash</t>
  </si>
  <si>
    <r>
      <t>Unlevered Beta/ (1- Cash/Firm Vaue</t>
    </r>
    <r>
      <rPr>
        <sz val="12"/>
        <color theme="1"/>
        <rFont val="Calibri"/>
        <family val="2"/>
        <scheme val="minor"/>
      </rPr>
      <t>). Cash has a beta of zero. With this calculation, I remove its effect to get a pure play beta.</t>
    </r>
  </si>
  <si>
    <t>The standard unlevered beta is an unlevered beta for the company. If the company holds a large amount of cash, you need to remove it from the calculation to get a beta for just the business.</t>
  </si>
  <si>
    <t>Simple average of (High Price for year - Low Price/ (High Price + Low Price). It is a non-parametric and simple measure of price risk.</t>
  </si>
  <si>
    <t>If you don't like making distributional assumptions and want a simple range-based measure of risk…</t>
  </si>
  <si>
    <t>Standard deviation (equity)</t>
  </si>
  <si>
    <t>Simple average across firms of each firm's standard deviation in stock prices in the prior 2 years, using weekly returns.</t>
  </si>
  <si>
    <t>This is the total risk. Beta measures only the portion of this standard deviation that is market-related.</t>
  </si>
  <si>
    <t>Standard deviation (operating income)</t>
  </si>
  <si>
    <t>Simple average across firms of each firm's coefficient of variation in annual operating income over prior 10 years. (Coefficient of variation is standard deviation divided by average operating income over the period)</t>
  </si>
  <si>
    <t>If you don't like price-based measures of risk, preferring something more intrinsic, this may be your preferred measure of risk. (Since operating income levels vary widely across firms, I used the coefficient of variation.)</t>
  </si>
  <si>
    <t>Law of large numbers?</t>
  </si>
  <si>
    <t>Total Market</t>
  </si>
  <si>
    <t>Industry Name</t>
  </si>
  <si>
    <t>https://pages.stern.nyu.edu/~adamodar/New_Home_Page/data.html</t>
  </si>
  <si>
    <t>https://pages.stern.nyu.edu/~adamodar/pc/datasets/indname.xls</t>
  </si>
  <si>
    <t>https://pages.stern.nyu.edu/~adamodar/New_Home_Page/datafile/variable.htm</t>
  </si>
  <si>
    <t>Retail (REITs)</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</si>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</sst>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4" x14ac:knownFonts="1">
    <font>
      <sz val="12"/>
      <color theme="1"/>
      <name val="Calibri"/>
      <family val="2"/>
      <scheme val="minor"/>
    </font>
    <font>
      <sz val="8"/>
      <name val="Calibri"/>
      <family val="2"/>
    </font>
    <font>
      <i/>
      <sz val="10"/>
      <name val="Verdana"/>
      <family val="2"/>
    </font>
    <font>
      <sz val="12"/>
      <color theme="1"/>
      <name val="Calibri"/>
      <family val="2"/>
      <scheme val="minor"/>
    </font>
    <font>
      <u/>
      <sz val="12"/>
      <color theme="10"/>
      <name val="Calibri"/>
      <family val="2"/>
      <scheme val="minor"/>
    </font>
    <font>
      <b/>
      <sz val="12"/>
      <color theme="1"/>
      <name val="Calibri"/>
      <family val="2"/>
      <scheme val="minor"/>
    </font>
    <font>
      <sz val="12"/>
      <color rgb="FF000000"/>
      <name val="Calibri"/>
      <family val="2"/>
      <scheme val="minor"/>
    </font>
    <font>
      <b/>
      <sz val="12"/>
      <color rgb="FF000000"/>
      <name val="Calibri"/>
      <family val="2"/>
      <scheme val="minor"/>
    </font>
    <font>
      <sz val="14"/>
      <color theme="1"/>
      <name val="Calibri"/>
      <family val="2"/>
      <scheme val="minor"/>
    </font>
    <font>
      <sz val="12"/>
      <color rgb="FFDD0806"/>
      <name val="Calibri"/>
      <family val="2"/>
      <scheme val="minor"/>
    </font>
    <font>
      <b/>
      <i/>
      <sz val="12"/>
      <color theme="1"/>
      <name val="Calibri"/>
      <family val="2"/>
      <scheme val="minor"/>
    </font>
    <font>
      <i/>
      <sz val="12"/>
      <color theme="1"/>
      <name val="Calibri"/>
      <family val="2"/>
      <scheme val="minor"/>
    </font>
    <font>
      <i/>
      <sz val="12"/>
      <color rgb="FF000000"/>
      <name val="Calibri"/>
      <family val="2"/>
      <scheme val="minor"/>
    </font>
    <font>
      <sz val="12"/>
      <name val="Calibri"/>
      <family val="2"/>
      <scheme val="minor"/>
    </font>
  </fonts>
  <fills count="5">
    <fill>
      <patternFill patternType="none"/>
    </fill>
    <fill>
      <patternFill patternType="gray125"/>
    </fill>
    <fill>
      <patternFill patternType="solid">
        <fgColor theme="0" tint="-0.14999847407452621"/>
        <bgColor rgb="FF000000"/>
      </patternFill>
    </fill>
    <fill>
      <patternFill patternType="solid">
        <fgColor rgb="FFFFFF00"/>
        <bgColor indexed="64"/>
      </patternFill>
    </fill>
    <fill>
      <patternFill patternType="solid">
        <fgColor theme="0" tint="-0.249977111117893"/>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rgb="FF000000"/>
      </right>
      <top style="medium">
        <color indexed="64"/>
      </top>
      <bottom style="thin">
        <color indexed="64"/>
      </bottom>
      <diagonal/>
    </border>
    <border>
      <left/>
      <right style="medium">
        <color rgb="FF000000"/>
      </right>
      <top style="thin">
        <color indexed="64"/>
      </top>
      <bottom style="thin">
        <color indexed="64"/>
      </bottom>
      <diagonal/>
    </border>
    <border>
      <left/>
      <right style="medium">
        <color rgb="FF000000"/>
      </right>
      <top style="thin">
        <color indexed="64"/>
      </top>
      <bottom/>
      <diagonal/>
    </border>
  </borders>
  <cellStyleXfs count="3">
    <xf numFmtId="0" fontId="0" fillId="0" borderId="0"/>
    <xf numFmtId="0" fontId="4" fillId="0" borderId="0" applyNumberFormat="0" applyFill="0" applyBorder="0" applyAlignment="0" applyProtection="0"/>
    <xf numFmtId="9" fontId="3" fillId="0" borderId="0" applyFont="0" applyFill="0" applyBorder="0" applyAlignment="0" applyProtection="0"/>
  </cellStyleXfs>
  <cellXfs count="63">
    <xf numFmtId="0" fontId="0" fillId="0" borderId="0" xfId="0"/>
    <xf numFmtId="0" fontId="5" fillId="0" borderId="0" xfId="0" applyFont="1"/>
    <xf numFmtId="0" fontId="6" fillId="0" borderId="0" xfId="0" applyFont="1"/>
    <xf numFmtId="0" fontId="0" fillId="0" borderId="1" xfId="0" applyBorder="1" applyAlignment="1">
      <alignment horizontal="center"/>
    </xf>
    <xf numFmtId="2" fontId="0" fillId="0" borderId="1" xfId="0" applyNumberFormat="1" applyBorder="1" applyAlignment="1">
      <alignment horizontal="center"/>
    </xf>
    <xf numFmtId="10" fontId="0" fillId="0" borderId="1" xfId="0" applyNumberForma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10" fontId="5" fillId="0" borderId="1" xfId="0" applyNumberFormat="1" applyFont="1" applyBorder="1" applyAlignment="1">
      <alignment horizontal="center"/>
    </xf>
    <xf numFmtId="0" fontId="0" fillId="0" borderId="0" xfId="0" applyAlignment="1">
      <alignment horizontal="left"/>
    </xf>
    <xf numFmtId="0" fontId="2" fillId="0" borderId="2" xfId="0" applyFont="1" applyBorder="1" applyAlignment="1">
      <alignment horizontal="center" wrapText="1"/>
    </xf>
    <xf numFmtId="2" fontId="2" fillId="0" borderId="2" xfId="0" applyNumberFormat="1" applyFont="1" applyBorder="1" applyAlignment="1">
      <alignment horizontal="center" wrapText="1"/>
    </xf>
    <xf numFmtId="0" fontId="7" fillId="2" borderId="3" xfId="0" applyFont="1" applyFill="1" applyBorder="1" applyAlignment="1">
      <alignment horizontal="left"/>
    </xf>
    <xf numFmtId="0" fontId="7" fillId="2" borderId="4" xfId="0" applyFont="1" applyFill="1" applyBorder="1" applyAlignment="1">
      <alignment horizontal="left"/>
    </xf>
    <xf numFmtId="0" fontId="7" fillId="2" borderId="5" xfId="0" applyFont="1" applyFill="1" applyBorder="1" applyAlignment="1">
      <alignment horizontal="left"/>
    </xf>
    <xf numFmtId="0" fontId="2" fillId="0" borderId="6" xfId="0" applyFont="1" applyBorder="1" applyAlignment="1">
      <alignment horizontal="left" wrapText="1"/>
    </xf>
    <xf numFmtId="0" fontId="0" fillId="0" borderId="7" xfId="0" applyBorder="1" applyAlignment="1">
      <alignment horizontal="left"/>
    </xf>
    <xf numFmtId="0" fontId="5" fillId="0" borderId="7" xfId="0" applyFont="1" applyBorder="1" applyAlignment="1">
      <alignment horizontal="left"/>
    </xf>
    <xf numFmtId="0" fontId="5" fillId="0" borderId="8" xfId="0" applyFont="1" applyBorder="1" applyAlignment="1">
      <alignment horizontal="left"/>
    </xf>
    <xf numFmtId="0" fontId="5" fillId="0" borderId="9" xfId="0" applyFont="1" applyBorder="1" applyAlignment="1">
      <alignment horizontal="center"/>
    </xf>
    <xf numFmtId="2" fontId="5" fillId="0" borderId="9" xfId="0" applyNumberFormat="1" applyFont="1" applyBorder="1" applyAlignment="1">
      <alignment horizontal="center"/>
    </xf>
    <xf numFmtId="10" fontId="5" fillId="0" borderId="9" xfId="0" applyNumberFormat="1" applyFont="1" applyBorder="1" applyAlignment="1">
      <alignment horizontal="center"/>
    </xf>
    <xf numFmtId="0" fontId="0" fillId="0" borderId="0" xfId="0" applyAlignment="1">
      <alignment horizontal="center"/>
    </xf>
    <xf numFmtId="2" fontId="0" fillId="0" borderId="0" xfId="0" applyNumberFormat="1" applyAlignment="1">
      <alignment horizontal="center"/>
    </xf>
    <xf numFmtId="0" fontId="0" fillId="3" borderId="1" xfId="0" applyFill="1" applyBorder="1" applyAlignment="1">
      <alignment horizontal="center"/>
    </xf>
    <xf numFmtId="10" fontId="3" fillId="0" borderId="0" xfId="2" applyNumberFormat="1" applyFont="1" applyAlignment="1">
      <alignment horizontal="center"/>
    </xf>
    <xf numFmtId="10" fontId="0" fillId="3" borderId="1" xfId="0" applyNumberFormat="1" applyFill="1" applyBorder="1" applyAlignment="1">
      <alignment horizontal="center"/>
    </xf>
    <xf numFmtId="0" fontId="8" fillId="0" borderId="0" xfId="0" applyFont="1"/>
    <xf numFmtId="0" fontId="8" fillId="0" borderId="0" xfId="0" applyFont="1" applyAlignment="1">
      <alignment vertical="center"/>
    </xf>
    <xf numFmtId="0" fontId="0" fillId="0" borderId="0" xfId="0" applyAlignment="1">
      <alignment vertical="center"/>
    </xf>
    <xf numFmtId="0" fontId="9" fillId="0" borderId="1" xfId="0" applyFont="1" applyBorder="1" applyAlignment="1">
      <alignment vertical="center"/>
    </xf>
    <xf numFmtId="0" fontId="0" fillId="0" borderId="1" xfId="0" applyBorder="1" applyAlignment="1">
      <alignment vertical="top" wrapText="1"/>
    </xf>
    <xf numFmtId="0" fontId="5" fillId="0" borderId="1" xfId="0" applyFont="1" applyBorder="1" applyAlignment="1">
      <alignment vertical="top" wrapText="1"/>
    </xf>
    <xf numFmtId="0" fontId="10" fillId="0" borderId="1" xfId="0" applyFont="1" applyBorder="1" applyAlignment="1">
      <alignment horizontal="center" vertical="center"/>
    </xf>
    <xf numFmtId="0" fontId="10" fillId="0" borderId="1" xfId="0" applyFont="1" applyBorder="1" applyAlignment="1">
      <alignment horizontal="center"/>
    </xf>
    <xf numFmtId="0" fontId="11" fillId="0" borderId="0" xfId="0" applyFont="1" applyAlignment="1">
      <alignment horizontal="center"/>
    </xf>
    <xf numFmtId="14" fontId="0" fillId="0" borderId="0" xfId="0" applyNumberFormat="1" applyAlignment="1">
      <alignment horizontal="center"/>
    </xf>
    <xf numFmtId="0" fontId="2" fillId="0" borderId="1" xfId="0" applyFont="1" applyBorder="1" applyAlignment="1">
      <alignment horizontal="center" wrapText="1"/>
    </xf>
    <xf numFmtId="10" fontId="2" fillId="0" borderId="1" xfId="2" applyNumberFormat="1" applyFont="1" applyBorder="1" applyAlignment="1">
      <alignment horizontal="center" wrapText="1"/>
    </xf>
    <xf numFmtId="164" fontId="0" fillId="0" borderId="1" xfId="0" applyNumberFormat="1" applyBorder="1" applyAlignment="1">
      <alignment horizontal="center"/>
    </xf>
    <xf numFmtId="10" fontId="0" fillId="0" borderId="1" xfId="2" applyNumberFormat="1" applyFont="1" applyBorder="1" applyAlignment="1">
      <alignment horizontal="center"/>
    </xf>
    <xf numFmtId="0" fontId="4" fillId="4" borderId="9" xfId="1" applyFill="1" applyBorder="1" applyAlignment="1">
      <alignment horizontal="left" vertical="top" wrapText="1"/>
    </xf>
    <xf numFmtId="0" fontId="4" fillId="4" borderId="10" xfId="1" applyFill="1" applyBorder="1" applyAlignment="1">
      <alignment horizontal="left" vertical="top" wrapText="1"/>
    </xf>
    <xf numFmtId="0" fontId="4" fillId="4" borderId="2" xfId="1" applyFill="1" applyBorder="1" applyAlignment="1">
      <alignment horizontal="left" vertical="top" wrapText="1"/>
    </xf>
    <xf numFmtId="15" fontId="12" fillId="2" borderId="11" xfId="0" applyNumberFormat="1" applyFont="1" applyFill="1" applyBorder="1" applyAlignment="1">
      <alignment horizontal="left"/>
    </xf>
    <xf numFmtId="15" fontId="12" fillId="2" borderId="12" xfId="0" applyNumberFormat="1" applyFont="1" applyFill="1" applyBorder="1" applyAlignment="1">
      <alignment horizontal="left"/>
    </xf>
    <xf numFmtId="15" fontId="12" fillId="2" borderId="17" xfId="0" applyNumberFormat="1" applyFont="1" applyFill="1" applyBorder="1" applyAlignment="1">
      <alignment horizontal="left"/>
    </xf>
    <xf numFmtId="0" fontId="4" fillId="2" borderId="13" xfId="1" applyFill="1" applyBorder="1" applyAlignment="1">
      <alignment horizontal="left"/>
    </xf>
    <xf numFmtId="0" fontId="4" fillId="2" borderId="14" xfId="1" applyFill="1" applyBorder="1" applyAlignment="1">
      <alignment horizontal="left"/>
    </xf>
    <xf numFmtId="0" fontId="4" fillId="2" borderId="18" xfId="1" applyFill="1" applyBorder="1" applyAlignment="1">
      <alignment horizontal="left"/>
    </xf>
    <xf numFmtId="15" fontId="4" fillId="2" borderId="13" xfId="1" applyNumberFormat="1" applyFill="1" applyBorder="1" applyAlignment="1">
      <alignment horizontal="left"/>
    </xf>
    <xf numFmtId="15" fontId="4" fillId="2" borderId="14" xfId="1" applyNumberFormat="1" applyFill="1" applyBorder="1" applyAlignment="1">
      <alignment horizontal="left"/>
    </xf>
    <xf numFmtId="15" fontId="4" fillId="2" borderId="18" xfId="1" applyNumberFormat="1" applyFill="1" applyBorder="1" applyAlignment="1">
      <alignment horizontal="left"/>
    </xf>
    <xf numFmtId="0" fontId="4" fillId="2" borderId="13" xfId="1" applyFill="1" applyBorder="1"/>
    <xf numFmtId="0" fontId="4" fillId="2" borderId="14" xfId="1" applyFill="1" applyBorder="1"/>
    <xf numFmtId="0" fontId="4" fillId="2" borderId="18" xfId="1" applyFill="1" applyBorder="1"/>
    <xf numFmtId="0" fontId="4" fillId="2" borderId="15" xfId="1" applyFill="1" applyBorder="1" applyAlignment="1">
      <alignment horizontal="left"/>
    </xf>
    <xf numFmtId="0" fontId="4" fillId="2" borderId="16" xfId="1" applyFill="1" applyBorder="1" applyAlignment="1">
      <alignment horizontal="left"/>
    </xf>
    <xf numFmtId="0" fontId="4" fillId="2" borderId="19" xfId="1" applyFill="1" applyBorder="1" applyAlignment="1">
      <alignment horizontal="left"/>
    </xf>
    <xf numFmtId="0" fontId="13" fillId="2" borderId="13" xfId="0" applyFont="1" applyFill="1" applyBorder="1" applyAlignment="1">
      <alignment horizontal="left"/>
    </xf>
    <xf numFmtId="0" fontId="13" fillId="2" borderId="14" xfId="0" applyFont="1" applyFill="1" applyBorder="1" applyAlignment="1">
      <alignment horizontal="left"/>
    </xf>
    <xf numFmtId="0" fontId="13" fillId="2" borderId="7" xfId="0" applyFont="1" applyFill="1" applyBorder="1" applyAlignment="1">
      <alignment horizontal="left"/>
    </xf>
    <xf numFmtId="0" fontId="13" fillId="2" borderId="18" xfId="0" applyFont="1" applyFill="1" applyBorder="1" applyAlignment="1">
      <alignment horizontal="left"/>
    </xf>
  </cellXfs>
  <cellStyles count="3">
    <cellStyle name="Hyperlink" xfId="1" builtinId="8"/>
    <cellStyle name="Normal" xfId="0" builtinId="0"/>
    <cellStyle name="Percent" xfId="2" builtinId="5"/>
  </cellStyles>
  <dxfs count="16">
    <dxf>
      <font>
        <b val="0"/>
        <i val="0"/>
        <strike val="0"/>
        <condense val="0"/>
        <extend val="0"/>
        <outline val="0"/>
        <shadow val="0"/>
        <u val="none"/>
        <vertAlign val="baseline"/>
        <sz val="12"/>
        <color theme="1"/>
        <name val="Calibri"/>
        <family val="2"/>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64" formatCode="0.0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2"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2"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2"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alignment horizontal="center" vertical="bottom" textRotation="0" wrapText="0" indent="0" justifyLastLine="0" shrinkToFit="0" readingOrder="0"/>
    </dxf>
    <dxf>
      <border outline="0">
        <bottom style="thin">
          <color indexed="64"/>
        </bottom>
      </border>
    </dxf>
    <dxf>
      <font>
        <b val="0"/>
        <i/>
        <strike val="0"/>
        <condense val="0"/>
        <extend val="0"/>
        <outline val="0"/>
        <shadow val="0"/>
        <u val="none"/>
        <vertAlign val="baseline"/>
        <sz val="10"/>
        <color auto="1"/>
        <name val="Verdana"/>
        <family val="2"/>
        <scheme val="none"/>
      </font>
      <alignment horizontal="center"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0:K106" totalsRowShown="0" headerRowDxfId="15" dataDxfId="13" headerRowBorderDxfId="14" tableBorderDxfId="12" totalsRowBorderDxfId="11">
  <autoFilter ref="A10:K106" xr:uid="{00000000-0009-0000-0100-000001000000}"/>
  <tableColumns count="11">
    <tableColumn id="1" xr3:uid="{00000000-0010-0000-0000-000001000000}" name="Industry Name" dataDxfId="10"/>
    <tableColumn id="2" xr3:uid="{00000000-0010-0000-0000-000002000000}" name="Number of firms" dataDxfId="9"/>
    <tableColumn id="3" xr3:uid="{00000000-0010-0000-0000-000003000000}" name="Beta " dataDxfId="8"/>
    <tableColumn id="4" xr3:uid="{00000000-0010-0000-0000-000004000000}" name="D/E Ratio" dataDxfId="7"/>
    <tableColumn id="5" xr3:uid="{00000000-0010-0000-0000-000005000000}" name="Effective Tax rate" dataDxfId="6"/>
    <tableColumn id="6" xr3:uid="{00000000-0010-0000-0000-000006000000}" name="Unlevered beta" dataDxfId="5"/>
    <tableColumn id="7" xr3:uid="{00000000-0010-0000-0000-000007000000}" name="Cash/Firm value" dataDxfId="4"/>
    <tableColumn id="8" xr3:uid="{00000000-0010-0000-0000-000008000000}" name="Unlevered beta corrected for cash" dataDxfId="3">
      <calculatedColumnFormula>F11/(1-G11)</calculatedColumnFormula>
    </tableColumn>
    <tableColumn id="9" xr3:uid="{00000000-0010-0000-0000-000009000000}" name="HiLo Risk" dataDxfId="2"/>
    <tableColumn id="10" xr3:uid="{00000000-0010-0000-0000-00000A000000}" name="Standard deviation of equity" dataDxfId="1"/>
    <tableColumn id="11" xr3:uid="{00000000-0010-0000-0000-00000B000000}" name="Standard deviation in operating income (last 10 years)" dataDxfId="0" dataCellStyle="Percent"/>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www.stern.nyu.edu/~adamodar/New_Home_Page/data.html" TargetMode="External"/><Relationship Id="rId7" Type="http://schemas.openxmlformats.org/officeDocument/2006/relationships/vmlDrawing" Target="../drawings/vmlDrawing1.vml"/><Relationship Id="rId2" Type="http://schemas.openxmlformats.org/officeDocument/2006/relationships/hyperlink" Target="http://www.damodaran.com/" TargetMode="External"/><Relationship Id="rId1" Type="http://schemas.openxmlformats.org/officeDocument/2006/relationships/hyperlink" Target="mailto:adamodar@stern.nyu.edu?subject=Data%20on%20website" TargetMode="External"/><Relationship Id="rId6" Type="http://schemas.openxmlformats.org/officeDocument/2006/relationships/hyperlink" Target="https://youtu.be/rxmttgceSjg" TargetMode="External"/><Relationship Id="rId5" Type="http://schemas.openxmlformats.org/officeDocument/2006/relationships/hyperlink" Target="http://www.stern.nyu.edu/~adamodar/New_Home_Page/datafile/variable.htm" TargetMode="External"/><Relationship Id="rId4" Type="http://schemas.openxmlformats.org/officeDocument/2006/relationships/hyperlink" Target="http://www.stern.nyu.edu/~adamodar/pc/datasets/indname.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3"/>
  <sheetViews>
    <sheetView topLeftCell="A9" workbookViewId="0">
      <selection activeCell="D16" sqref="D16"/>
    </sheetView>
  </sheetViews>
  <sheetFormatPr baseColWidth="10" defaultRowHeight="16" x14ac:dyDescent="0.2"/>
  <cols>
    <col min="1" max="1" width="33.1640625" style="29" customWidth="1"/>
    <col min="2" max="3" width="40.83203125" customWidth="1"/>
  </cols>
  <sheetData>
    <row r="1" spans="1:3" ht="19" x14ac:dyDescent="0.25">
      <c r="A1" s="28" t="s">
        <v>120</v>
      </c>
      <c r="B1" s="27" t="s">
        <v>121</v>
      </c>
    </row>
    <row r="3" spans="1:3" s="35" customFormat="1" x14ac:dyDescent="0.2">
      <c r="A3" s="33" t="s">
        <v>122</v>
      </c>
      <c r="B3" s="34" t="s">
        <v>123</v>
      </c>
      <c r="C3" s="34" t="s">
        <v>124</v>
      </c>
    </row>
    <row r="4" spans="1:3" ht="17" x14ac:dyDescent="0.2">
      <c r="A4" s="30" t="s">
        <v>40</v>
      </c>
      <c r="B4" s="31" t="s">
        <v>125</v>
      </c>
      <c r="C4" s="31" t="s">
        <v>151</v>
      </c>
    </row>
    <row r="5" spans="1:3" ht="102" x14ac:dyDescent="0.2">
      <c r="A5" s="30" t="s">
        <v>126</v>
      </c>
      <c r="B5" s="31" t="s">
        <v>127</v>
      </c>
      <c r="C5" s="31" t="s">
        <v>128</v>
      </c>
    </row>
    <row r="6" spans="1:3" ht="68" x14ac:dyDescent="0.2">
      <c r="A6" s="30" t="s">
        <v>42</v>
      </c>
      <c r="B6" s="31" t="s">
        <v>129</v>
      </c>
      <c r="C6" s="31" t="s">
        <v>130</v>
      </c>
    </row>
    <row r="7" spans="1:3" ht="34" x14ac:dyDescent="0.2">
      <c r="A7" s="30" t="s">
        <v>131</v>
      </c>
      <c r="B7" s="31" t="s">
        <v>132</v>
      </c>
      <c r="C7" s="31" t="s">
        <v>133</v>
      </c>
    </row>
    <row r="8" spans="1:3" ht="85" x14ac:dyDescent="0.2">
      <c r="A8" s="30" t="s">
        <v>134</v>
      </c>
      <c r="B8" s="32" t="s">
        <v>135</v>
      </c>
      <c r="C8" s="31" t="s">
        <v>136</v>
      </c>
    </row>
    <row r="9" spans="1:3" ht="68" x14ac:dyDescent="0.2">
      <c r="A9" s="30" t="s">
        <v>137</v>
      </c>
      <c r="B9" s="31" t="s">
        <v>138</v>
      </c>
      <c r="C9" s="31" t="s">
        <v>139</v>
      </c>
    </row>
    <row r="10" spans="1:3" ht="85" x14ac:dyDescent="0.2">
      <c r="A10" s="30" t="s">
        <v>140</v>
      </c>
      <c r="B10" s="32" t="s">
        <v>141</v>
      </c>
      <c r="C10" s="31" t="s">
        <v>142</v>
      </c>
    </row>
    <row r="11" spans="1:3" ht="51" x14ac:dyDescent="0.2">
      <c r="A11" s="30" t="s">
        <v>38</v>
      </c>
      <c r="B11" s="31" t="s">
        <v>143</v>
      </c>
      <c r="C11" s="31" t="s">
        <v>144</v>
      </c>
    </row>
    <row r="12" spans="1:3" ht="51" x14ac:dyDescent="0.2">
      <c r="A12" s="30" t="s">
        <v>145</v>
      </c>
      <c r="B12" s="31" t="s">
        <v>146</v>
      </c>
      <c r="C12" s="31" t="s">
        <v>147</v>
      </c>
    </row>
    <row r="13" spans="1:3" ht="85" x14ac:dyDescent="0.2">
      <c r="A13" s="30" t="s">
        <v>148</v>
      </c>
      <c r="B13" s="31" t="s">
        <v>149</v>
      </c>
      <c r="C13" s="31" t="s">
        <v>150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06"/>
  <sheetViews>
    <sheetView tabSelected="1" workbookViewId="0">
      <selection activeCell="A10" sqref="A10"/>
    </sheetView>
  </sheetViews>
  <sheetFormatPr baseColWidth="10" defaultRowHeight="16" x14ac:dyDescent="0.2"/>
  <cols>
    <col min="1" max="1" width="24.6640625" style="9" bestFit="1" customWidth="1"/>
    <col min="2" max="2" width="17.6640625" customWidth="1"/>
    <col min="3" max="3" width="11.1640625" customWidth="1"/>
    <col min="4" max="4" width="13.83203125" customWidth="1"/>
    <col min="5" max="5" width="11" customWidth="1"/>
    <col min="6" max="6" width="16.6640625" customWidth="1"/>
    <col min="7" max="7" width="17.6640625" customWidth="1"/>
    <col min="8" max="8" width="32.5" customWidth="1"/>
    <col min="9" max="9" width="11.6640625" customWidth="1"/>
    <col min="10" max="10" width="27.83203125" customWidth="1"/>
    <col min="11" max="11" width="47.6640625" customWidth="1"/>
  </cols>
  <sheetData>
    <row r="1" spans="1:14" x14ac:dyDescent="0.2">
      <c r="A1" s="12" t="s">
        <v>37</v>
      </c>
      <c r="B1" s="44">
        <v>46027</v>
      </c>
      <c r="C1" s="45"/>
      <c r="D1" s="45"/>
      <c r="E1" s="45"/>
      <c r="F1" s="45"/>
      <c r="G1" s="46"/>
      <c r="H1" s="41" t="s">
        <v>119</v>
      </c>
    </row>
    <row r="2" spans="1:14" x14ac:dyDescent="0.2">
      <c r="A2" s="13" t="s">
        <v>99</v>
      </c>
      <c r="B2" s="47" t="s">
        <v>102</v>
      </c>
      <c r="C2" s="48"/>
      <c r="D2" s="48"/>
      <c r="E2" s="48"/>
      <c r="F2" s="48"/>
      <c r="G2" s="49"/>
      <c r="H2" s="42"/>
    </row>
    <row r="3" spans="1:14" x14ac:dyDescent="0.2">
      <c r="A3" s="13" t="s">
        <v>103</v>
      </c>
      <c r="B3" s="59" t="s">
        <v>104</v>
      </c>
      <c r="C3" s="60"/>
      <c r="D3" s="60"/>
      <c r="E3" s="61"/>
      <c r="F3" s="59" t="s">
        <v>105</v>
      </c>
      <c r="G3" s="62"/>
      <c r="H3" s="42"/>
      <c r="I3" s="2"/>
      <c r="J3" s="2"/>
    </row>
    <row r="4" spans="1:14" x14ac:dyDescent="0.2">
      <c r="A4" s="13" t="s">
        <v>100</v>
      </c>
      <c r="B4" s="50" t="s">
        <v>101</v>
      </c>
      <c r="C4" s="51"/>
      <c r="D4" s="51"/>
      <c r="E4" s="51"/>
      <c r="F4" s="51"/>
      <c r="G4" s="52"/>
      <c r="H4" s="42"/>
    </row>
    <row r="5" spans="1:14" x14ac:dyDescent="0.2">
      <c r="A5" s="13" t="s">
        <v>98</v>
      </c>
      <c r="B5" s="53" t="s">
        <v>154</v>
      </c>
      <c r="C5" s="54"/>
      <c r="D5" s="54"/>
      <c r="E5" s="54"/>
      <c r="F5" s="54"/>
      <c r="G5" s="55"/>
      <c r="H5" s="42"/>
    </row>
    <row r="6" spans="1:14" s="1" customFormat="1" x14ac:dyDescent="0.2">
      <c r="A6" s="13" t="s">
        <v>96</v>
      </c>
      <c r="B6" s="47" t="s">
        <v>155</v>
      </c>
      <c r="C6" s="48"/>
      <c r="D6" s="48"/>
      <c r="E6" s="48"/>
      <c r="F6" s="48"/>
      <c r="G6" s="49"/>
      <c r="H6" s="42"/>
    </row>
    <row r="7" spans="1:14" x14ac:dyDescent="0.2">
      <c r="A7" s="14" t="s">
        <v>97</v>
      </c>
      <c r="B7" s="56" t="s">
        <v>156</v>
      </c>
      <c r="C7" s="57"/>
      <c r="D7" s="57"/>
      <c r="E7" s="57"/>
      <c r="F7" s="57"/>
      <c r="G7" s="58"/>
      <c r="H7" s="43"/>
    </row>
    <row r="8" spans="1:14" x14ac:dyDescent="0.2">
      <c r="A8" t="s">
        <v>114</v>
      </c>
      <c r="B8" s="36"/>
      <c r="C8" s="23"/>
      <c r="D8" s="22"/>
      <c r="E8" s="22"/>
      <c r="F8" s="24" t="s">
        <v>115</v>
      </c>
      <c r="G8" s="22"/>
      <c r="H8" s="22"/>
      <c r="K8" s="25"/>
      <c r="N8" t="s">
        <v>115</v>
      </c>
    </row>
    <row r="9" spans="1:14" x14ac:dyDescent="0.2">
      <c r="A9" t="s">
        <v>116</v>
      </c>
      <c r="B9" s="22"/>
      <c r="C9" s="23"/>
      <c r="D9" s="22"/>
      <c r="E9" s="22"/>
      <c r="F9" s="26">
        <v>0.25</v>
      </c>
      <c r="G9" s="22"/>
      <c r="H9" s="22"/>
      <c r="K9" s="25"/>
      <c r="N9" t="s">
        <v>117</v>
      </c>
    </row>
    <row r="10" spans="1:14" ht="29" x14ac:dyDescent="0.2">
      <c r="A10" s="15" t="s">
        <v>153</v>
      </c>
      <c r="B10" s="10" t="s">
        <v>40</v>
      </c>
      <c r="C10" s="11" t="s">
        <v>41</v>
      </c>
      <c r="D10" s="10" t="s">
        <v>42</v>
      </c>
      <c r="E10" s="10" t="s">
        <v>118</v>
      </c>
      <c r="F10" s="10" t="s">
        <v>43</v>
      </c>
      <c r="G10" s="10" t="s">
        <v>44</v>
      </c>
      <c r="H10" s="10" t="s">
        <v>45</v>
      </c>
      <c r="I10" s="37" t="s">
        <v>38</v>
      </c>
      <c r="J10" s="37" t="s">
        <v>39</v>
      </c>
      <c r="K10" s="38" t="s">
        <v>110</v>
      </c>
    </row>
    <row r="11" spans="1:14" x14ac:dyDescent="0.2">
      <c r="A11" s="16" t="s">
        <v>0</v>
      </c>
      <c r="B11" s="3">
        <v>60</v>
      </c>
      <c r="C11" s="4">
        <v>1.6505012089940423</v>
      </c>
      <c r="D11" s="5">
        <v>0.36118645456186282</v>
      </c>
      <c r="E11" s="5">
        <v>6.4116961422060484E-2</v>
      </c>
      <c r="F11" s="4">
        <f>IF($F$8="Effective",C11/(1+(1-E11)*D11),C11/(1+(1-$F$9)*D11))</f>
        <v>1.2986973031411018</v>
      </c>
      <c r="G11" s="5">
        <v>7.2402876631112473E-2</v>
      </c>
      <c r="H11" s="4">
        <f t="shared" ref="H11:H42" si="0">F11/(1-G11)</f>
        <v>1.4000661175235607</v>
      </c>
      <c r="I11" s="39">
        <v>0.46253197928549056</v>
      </c>
      <c r="J11" s="5">
        <v>0.5626139560614114</v>
      </c>
      <c r="K11" s="40">
        <v>0.39979578169120478</v>
      </c>
    </row>
    <row r="12" spans="1:14" x14ac:dyDescent="0.2">
      <c r="A12" s="16" t="s">
        <v>1</v>
      </c>
      <c r="B12" s="3">
        <v>68</v>
      </c>
      <c r="C12" s="4">
        <v>1.5577917647184363</v>
      </c>
      <c r="D12" s="5">
        <v>6.5588777562809814E-2</v>
      </c>
      <c r="E12" s="5">
        <v>7.6821885790990821E-2</v>
      </c>
      <c r="F12" s="4">
        <f t="shared" ref="F12:F75" si="1">IF($F$8="Effective",C12/(1+(1-E12)*D12),C12/(1+(1-$F$9)*D12))</f>
        <v>1.4847543477318377</v>
      </c>
      <c r="G12" s="5">
        <v>5.4219389041545607E-2</v>
      </c>
      <c r="H12" s="4">
        <f t="shared" si="0"/>
        <v>1.5698718397569889</v>
      </c>
      <c r="I12" s="39">
        <v>0.36139496161416096</v>
      </c>
      <c r="J12" s="5">
        <v>0.45546266298182042</v>
      </c>
      <c r="K12" s="40">
        <v>0.28948123365589506</v>
      </c>
    </row>
    <row r="13" spans="1:14" x14ac:dyDescent="0.2">
      <c r="A13" s="16" t="s">
        <v>2</v>
      </c>
      <c r="B13" s="3">
        <v>15</v>
      </c>
      <c r="C13" s="4">
        <v>1.2970201673186343</v>
      </c>
      <c r="D13" s="5">
        <v>1.1287810033120884</v>
      </c>
      <c r="E13" s="5">
        <v>0.15850460049925491</v>
      </c>
      <c r="F13" s="4">
        <f t="shared" si="1"/>
        <v>0.70238826741398563</v>
      </c>
      <c r="G13" s="5">
        <v>6.6778591101213883E-2</v>
      </c>
      <c r="H13" s="4">
        <f t="shared" si="0"/>
        <v>0.75264911490062503</v>
      </c>
      <c r="I13" s="39">
        <v>0.19528124700293653</v>
      </c>
      <c r="J13" s="5">
        <v>0.30026068913672455</v>
      </c>
      <c r="K13" s="40">
        <v>17.079092722385674</v>
      </c>
    </row>
    <row r="14" spans="1:14" x14ac:dyDescent="0.2">
      <c r="A14" s="16" t="s">
        <v>3</v>
      </c>
      <c r="B14" s="3">
        <v>128</v>
      </c>
      <c r="C14" s="4">
        <v>1.4143941560652957</v>
      </c>
      <c r="D14" s="5">
        <v>0.20373854297046423</v>
      </c>
      <c r="E14" s="5">
        <v>0.12521383301400102</v>
      </c>
      <c r="F14" s="4">
        <f t="shared" si="1"/>
        <v>1.2269165182363881</v>
      </c>
      <c r="G14" s="5">
        <v>9.5838832623972178E-2</v>
      </c>
      <c r="H14" s="4">
        <f t="shared" si="0"/>
        <v>1.3569666144776278</v>
      </c>
      <c r="I14" s="39">
        <v>0.35795600447552084</v>
      </c>
      <c r="J14" s="5">
        <v>0.43336846169842724</v>
      </c>
      <c r="K14" s="40">
        <v>0.23721414386449804</v>
      </c>
    </row>
    <row r="15" spans="1:14" x14ac:dyDescent="0.2">
      <c r="A15" s="16" t="s">
        <v>46</v>
      </c>
      <c r="B15" s="3">
        <v>34</v>
      </c>
      <c r="C15" s="4">
        <v>1.6967015292576837</v>
      </c>
      <c r="D15" s="5">
        <v>0.16718005498625765</v>
      </c>
      <c r="E15" s="5">
        <v>0.10578119779884702</v>
      </c>
      <c r="F15" s="4">
        <f t="shared" si="1"/>
        <v>1.5076631260254214</v>
      </c>
      <c r="G15" s="5">
        <v>0.25752301680508699</v>
      </c>
      <c r="H15" s="4">
        <f t="shared" si="0"/>
        <v>2.0305856749092435</v>
      </c>
      <c r="I15" s="39">
        <v>0.34327762948002638</v>
      </c>
      <c r="J15" s="5">
        <v>0.45809741720608405</v>
      </c>
      <c r="K15" s="40">
        <v>0.35395823133812893</v>
      </c>
    </row>
    <row r="16" spans="1:14" x14ac:dyDescent="0.2">
      <c r="A16" s="16" t="s">
        <v>4</v>
      </c>
      <c r="B16" s="3">
        <v>220</v>
      </c>
      <c r="C16" s="4">
        <v>2.187906530408211</v>
      </c>
      <c r="D16" s="5">
        <v>0.14889323422640893</v>
      </c>
      <c r="E16" s="5">
        <v>0.1128302571508867</v>
      </c>
      <c r="F16" s="4">
        <f t="shared" si="1"/>
        <v>1.9681260416305202</v>
      </c>
      <c r="G16" s="5">
        <v>8.5662073312726447E-2</v>
      </c>
      <c r="H16" s="4">
        <f t="shared" si="0"/>
        <v>2.1525149336867315</v>
      </c>
      <c r="I16" s="39">
        <v>0.38198331944056396</v>
      </c>
      <c r="J16" s="5">
        <v>0.46114299696527661</v>
      </c>
      <c r="K16" s="40">
        <v>0.21859141680793581</v>
      </c>
    </row>
    <row r="17" spans="1:11" x14ac:dyDescent="0.2">
      <c r="A17" s="16" t="s">
        <v>47</v>
      </c>
      <c r="B17" s="3">
        <v>21</v>
      </c>
      <c r="C17" s="4">
        <v>0.95901575106041614</v>
      </c>
      <c r="D17" s="5">
        <v>3.1943332600230483</v>
      </c>
      <c r="E17" s="5">
        <v>0.12938968763965888</v>
      </c>
      <c r="F17" s="4">
        <f t="shared" si="1"/>
        <v>0.28241648136300984</v>
      </c>
      <c r="G17" s="5">
        <v>0.15875182308588073</v>
      </c>
      <c r="H17" s="4">
        <f t="shared" si="0"/>
        <v>0.33571125514824263</v>
      </c>
      <c r="I17" s="39">
        <v>0.17482247551291683</v>
      </c>
      <c r="J17" s="5">
        <v>0.21631697545574241</v>
      </c>
      <c r="K17" s="40">
        <v>8.6835658500323515E-2</v>
      </c>
    </row>
    <row r="18" spans="1:11" x14ac:dyDescent="0.2">
      <c r="A18" s="16" t="s">
        <v>48</v>
      </c>
      <c r="B18" s="3">
        <v>37</v>
      </c>
      <c r="C18" s="4">
        <v>0.64060592095587598</v>
      </c>
      <c r="D18" s="5">
        <v>6.670162163411022</v>
      </c>
      <c r="E18" s="5">
        <v>8.1674699514023993E-2</v>
      </c>
      <c r="F18" s="4">
        <f t="shared" si="1"/>
        <v>0.10672102311903764</v>
      </c>
      <c r="G18" s="5">
        <v>0.12216621851152849</v>
      </c>
      <c r="H18" s="4">
        <f t="shared" si="0"/>
        <v>0.121573155840596</v>
      </c>
      <c r="I18" s="39">
        <v>0.18329428601289735</v>
      </c>
      <c r="J18" s="5">
        <v>0.22278752479594524</v>
      </c>
      <c r="K18" s="40" t="s">
        <v>158</v>
      </c>
    </row>
    <row r="19" spans="1:11" x14ac:dyDescent="0.2">
      <c r="A19" s="16" t="s">
        <v>49</v>
      </c>
      <c r="B19" s="3">
        <v>39</v>
      </c>
      <c r="C19" s="4">
        <v>1.5290335953244214</v>
      </c>
      <c r="D19" s="5">
        <v>8.372469989817187E-3</v>
      </c>
      <c r="E19" s="5">
        <v>0.20147992346190666</v>
      </c>
      <c r="F19" s="4">
        <f t="shared" si="1"/>
        <v>1.5194921683897173</v>
      </c>
      <c r="G19" s="5">
        <v>0.10221145734198295</v>
      </c>
      <c r="H19" s="4">
        <f t="shared" si="0"/>
        <v>1.6924833590447343</v>
      </c>
      <c r="I19" s="39">
        <v>0.20002043909302294</v>
      </c>
      <c r="J19" s="5">
        <v>0.33700017686586964</v>
      </c>
      <c r="K19" s="40">
        <v>0.48289265358322331</v>
      </c>
    </row>
    <row r="20" spans="1:11" x14ac:dyDescent="0.2">
      <c r="A20" s="16" t="s">
        <v>50</v>
      </c>
      <c r="B20" s="3">
        <v>3</v>
      </c>
      <c r="C20" s="4">
        <v>1.3697852508067474</v>
      </c>
      <c r="D20" s="5">
        <v>1.8774645790016489E-2</v>
      </c>
      <c r="E20" s="5">
        <v>0.22157788728586078</v>
      </c>
      <c r="F20" s="4">
        <f t="shared" si="1"/>
        <v>1.3507651479086347</v>
      </c>
      <c r="G20" s="5">
        <v>4.290094584762498E-2</v>
      </c>
      <c r="H20" s="4">
        <f t="shared" si="0"/>
        <v>1.4113117571774196</v>
      </c>
      <c r="I20" s="39">
        <v>0.24784079867119044</v>
      </c>
      <c r="J20" s="5">
        <v>0.29843344634086183</v>
      </c>
      <c r="K20" s="40">
        <v>0.50741254506110278</v>
      </c>
    </row>
    <row r="21" spans="1:11" x14ac:dyDescent="0.2">
      <c r="A21" s="16" t="s">
        <v>51</v>
      </c>
      <c r="B21" s="3">
        <v>4</v>
      </c>
      <c r="C21" s="4">
        <v>1.5534742649652755</v>
      </c>
      <c r="D21" s="5">
        <v>0.21798001441845566</v>
      </c>
      <c r="E21" s="5">
        <v>0.10680628272251308</v>
      </c>
      <c r="F21" s="4">
        <f t="shared" si="1"/>
        <v>1.3351906131378879</v>
      </c>
      <c r="G21" s="5">
        <v>0.18699118150706048</v>
      </c>
      <c r="H21" s="4">
        <f t="shared" si="0"/>
        <v>1.642283063562469</v>
      </c>
      <c r="I21" s="39">
        <v>0.23757044793154641</v>
      </c>
      <c r="J21" s="5">
        <v>0.32914690013234021</v>
      </c>
      <c r="K21" s="40">
        <v>1.246173371965041</v>
      </c>
    </row>
    <row r="22" spans="1:11" x14ac:dyDescent="0.2">
      <c r="A22" s="16" t="s">
        <v>52</v>
      </c>
      <c r="B22" s="3">
        <v>59</v>
      </c>
      <c r="C22" s="4">
        <v>2.0308501688324756</v>
      </c>
      <c r="D22" s="5">
        <v>1.9121357088711139</v>
      </c>
      <c r="E22" s="5">
        <v>0.18640280776233242</v>
      </c>
      <c r="F22" s="4">
        <f t="shared" si="1"/>
        <v>0.83433247703103197</v>
      </c>
      <c r="G22" s="5">
        <v>0.10874552331677224</v>
      </c>
      <c r="H22" s="4">
        <f t="shared" si="0"/>
        <v>0.93613271950786825</v>
      </c>
      <c r="I22" s="39">
        <v>0.25355546445265581</v>
      </c>
      <c r="J22" s="5">
        <v>0.3877331015981057</v>
      </c>
      <c r="K22" s="40">
        <v>1.4900832470359517</v>
      </c>
    </row>
    <row r="23" spans="1:11" x14ac:dyDescent="0.2">
      <c r="A23" s="16" t="s">
        <v>5</v>
      </c>
      <c r="B23" s="3">
        <v>62</v>
      </c>
      <c r="C23" s="4">
        <v>1.8167481067051794</v>
      </c>
      <c r="D23" s="5">
        <v>0.24260645525996002</v>
      </c>
      <c r="E23" s="5">
        <v>6.9844627998488701E-2</v>
      </c>
      <c r="F23" s="4">
        <f t="shared" si="1"/>
        <v>1.5370706587099032</v>
      </c>
      <c r="G23" s="5">
        <v>8.6535993544620535E-2</v>
      </c>
      <c r="H23" s="4">
        <f t="shared" si="0"/>
        <v>1.6826833327285406</v>
      </c>
      <c r="I23" s="39">
        <v>0.34928686852822433</v>
      </c>
      <c r="J23" s="5">
        <v>0.41369231211035246</v>
      </c>
      <c r="K23" s="40">
        <v>0.29991468643367719</v>
      </c>
    </row>
    <row r="24" spans="1:11" x14ac:dyDescent="0.2">
      <c r="A24" s="16" t="s">
        <v>53</v>
      </c>
      <c r="B24" s="3">
        <v>91</v>
      </c>
      <c r="C24" s="4">
        <v>1.7784149811788448</v>
      </c>
      <c r="D24" s="5">
        <v>0.14354821044835919</v>
      </c>
      <c r="E24" s="5">
        <v>0.10410098890520836</v>
      </c>
      <c r="F24" s="4">
        <f t="shared" si="1"/>
        <v>1.6055586752295632</v>
      </c>
      <c r="G24" s="5">
        <v>0.15248118200476279</v>
      </c>
      <c r="H24" s="4">
        <f t="shared" si="0"/>
        <v>1.8944224495538999</v>
      </c>
      <c r="I24" s="39">
        <v>0.37029986532040599</v>
      </c>
      <c r="J24" s="5">
        <v>0.48056539570634282</v>
      </c>
      <c r="K24" s="40">
        <v>0.27426468540023935</v>
      </c>
    </row>
    <row r="25" spans="1:11" x14ac:dyDescent="0.2">
      <c r="A25" s="16" t="s">
        <v>6</v>
      </c>
      <c r="B25" s="3">
        <v>11</v>
      </c>
      <c r="C25" s="4">
        <v>2.1141112971700413</v>
      </c>
      <c r="D25" s="5">
        <v>9.183008864071425E-2</v>
      </c>
      <c r="E25" s="5">
        <v>4.0556427068205059E-2</v>
      </c>
      <c r="F25" s="4">
        <f t="shared" si="1"/>
        <v>1.9778890051703275</v>
      </c>
      <c r="G25" s="5">
        <v>8.4680247395223937E-2</v>
      </c>
      <c r="H25" s="4">
        <f t="shared" si="0"/>
        <v>2.1608721974389162</v>
      </c>
      <c r="I25" s="39">
        <v>0.31560938932767452</v>
      </c>
      <c r="J25" s="5">
        <v>0.39809492112799194</v>
      </c>
      <c r="K25" s="40">
        <v>1.1545922544774141</v>
      </c>
    </row>
    <row r="26" spans="1:11" x14ac:dyDescent="0.2">
      <c r="A26" s="16" t="s">
        <v>7</v>
      </c>
      <c r="B26" s="3">
        <v>290</v>
      </c>
      <c r="C26" s="4">
        <v>1.876833224140821</v>
      </c>
      <c r="D26" s="5">
        <v>0.44985694102916007</v>
      </c>
      <c r="E26" s="5">
        <v>0.11519200267617323</v>
      </c>
      <c r="F26" s="4">
        <f t="shared" si="1"/>
        <v>1.4033523706543733</v>
      </c>
      <c r="G26" s="5">
        <v>8.2597678427572152E-2</v>
      </c>
      <c r="H26" s="4">
        <f t="shared" si="0"/>
        <v>1.5297022229560384</v>
      </c>
      <c r="I26" s="39">
        <v>0.33245489778248483</v>
      </c>
      <c r="J26" s="5">
        <v>0.41569176024541632</v>
      </c>
      <c r="K26" s="40">
        <v>0.54863343589180158</v>
      </c>
    </row>
    <row r="27" spans="1:11" x14ac:dyDescent="0.2">
      <c r="A27" s="16" t="s">
        <v>8</v>
      </c>
      <c r="B27" s="3">
        <v>5</v>
      </c>
      <c r="C27" s="4">
        <v>1.4491797599483114</v>
      </c>
      <c r="D27" s="5">
        <v>0.26865566631611693</v>
      </c>
      <c r="E27" s="5">
        <v>0.19467821166804797</v>
      </c>
      <c r="F27" s="4">
        <f t="shared" si="1"/>
        <v>1.2061504044995925</v>
      </c>
      <c r="G27" s="5">
        <v>7.3516577496402516E-2</v>
      </c>
      <c r="H27" s="4">
        <f t="shared" si="0"/>
        <v>1.3018585926127664</v>
      </c>
      <c r="I27" s="39">
        <v>0.27274909315585988</v>
      </c>
      <c r="J27" s="5">
        <v>0.43475259668605604</v>
      </c>
      <c r="K27" s="40">
        <v>0.47732803846851918</v>
      </c>
    </row>
    <row r="28" spans="1:11" x14ac:dyDescent="0.2">
      <c r="A28" s="16" t="s">
        <v>9</v>
      </c>
      <c r="B28" s="3">
        <v>244</v>
      </c>
      <c r="C28" s="4">
        <v>1.7683588865842077</v>
      </c>
      <c r="D28" s="5">
        <v>0.21538682840361467</v>
      </c>
      <c r="E28" s="5">
        <v>0.12130921051898783</v>
      </c>
      <c r="F28" s="4">
        <f t="shared" si="1"/>
        <v>1.5224260050534686</v>
      </c>
      <c r="G28" s="5">
        <v>8.02094868324848E-2</v>
      </c>
      <c r="H28" s="4">
        <f t="shared" si="0"/>
        <v>1.6551877664085011</v>
      </c>
      <c r="I28" s="39">
        <v>0.34854389532730012</v>
      </c>
      <c r="J28" s="5">
        <v>0.41560612505876066</v>
      </c>
      <c r="K28" s="40">
        <v>0.57105830868105956</v>
      </c>
    </row>
    <row r="29" spans="1:11" x14ac:dyDescent="0.2">
      <c r="A29" s="16" t="s">
        <v>54</v>
      </c>
      <c r="B29" s="3">
        <v>29</v>
      </c>
      <c r="C29" s="4">
        <v>1.2832245414465739</v>
      </c>
      <c r="D29" s="5">
        <v>0.30215095584893203</v>
      </c>
      <c r="E29" s="5">
        <v>0.22643586593755549</v>
      </c>
      <c r="F29" s="4">
        <f t="shared" si="1"/>
        <v>1.046152547339708</v>
      </c>
      <c r="G29" s="5">
        <v>0.15775860579527515</v>
      </c>
      <c r="H29" s="4">
        <f t="shared" si="0"/>
        <v>1.2421053566567142</v>
      </c>
      <c r="I29" s="39">
        <v>0.22080612175279293</v>
      </c>
      <c r="J29" s="5">
        <v>0.33435746123916715</v>
      </c>
      <c r="K29" s="40">
        <v>0.54654167333029491</v>
      </c>
    </row>
    <row r="30" spans="1:11" x14ac:dyDescent="0.2">
      <c r="A30" s="16" t="s">
        <v>55</v>
      </c>
      <c r="B30" s="3">
        <v>116</v>
      </c>
      <c r="C30" s="4">
        <v>1.9545705911915878</v>
      </c>
      <c r="D30" s="5">
        <v>0.10758908409897656</v>
      </c>
      <c r="E30" s="5">
        <v>8.099109023159938E-2</v>
      </c>
      <c r="F30" s="4">
        <f t="shared" si="1"/>
        <v>1.8086290351653926</v>
      </c>
      <c r="G30" s="5">
        <v>7.781906253120513E-2</v>
      </c>
      <c r="H30" s="4">
        <f t="shared" si="0"/>
        <v>1.9612518126103575</v>
      </c>
      <c r="I30" s="39">
        <v>0.41336171561918489</v>
      </c>
      <c r="J30" s="5">
        <v>0.53277652017278043</v>
      </c>
      <c r="K30" s="40">
        <v>0.36033514648479381</v>
      </c>
    </row>
    <row r="31" spans="1:11" x14ac:dyDescent="0.2">
      <c r="A31" s="16" t="s">
        <v>10</v>
      </c>
      <c r="B31" s="3">
        <v>55</v>
      </c>
      <c r="C31" s="4">
        <v>2.0911627446153265</v>
      </c>
      <c r="D31" s="5">
        <v>0.15884636482575251</v>
      </c>
      <c r="E31" s="5">
        <v>6.4452426088547329E-2</v>
      </c>
      <c r="F31" s="4">
        <f t="shared" si="1"/>
        <v>1.8685530946844278</v>
      </c>
      <c r="G31" s="5">
        <v>8.7795498918274165E-2</v>
      </c>
      <c r="H31" s="4">
        <f t="shared" si="0"/>
        <v>2.0483927589357744</v>
      </c>
      <c r="I31" s="39">
        <v>0.39130540642797274</v>
      </c>
      <c r="J31" s="5">
        <v>0.5207476461195838</v>
      </c>
      <c r="K31" s="40">
        <v>0.64168634791408863</v>
      </c>
    </row>
    <row r="32" spans="1:11" x14ac:dyDescent="0.2">
      <c r="A32" s="16" t="s">
        <v>56</v>
      </c>
      <c r="B32" s="3">
        <v>152</v>
      </c>
      <c r="C32" s="4">
        <v>1.624333251017924</v>
      </c>
      <c r="D32" s="5">
        <v>0.38213742989818639</v>
      </c>
      <c r="E32" s="5">
        <v>0.11713290920930657</v>
      </c>
      <c r="F32" s="4">
        <f t="shared" si="1"/>
        <v>1.2624975688563254</v>
      </c>
      <c r="G32" s="5">
        <v>0.18146625256152016</v>
      </c>
      <c r="H32" s="4">
        <f t="shared" si="0"/>
        <v>1.54238914743245</v>
      </c>
      <c r="I32" s="39">
        <v>0.33637830115102413</v>
      </c>
      <c r="J32" s="5">
        <v>0.41306978449274223</v>
      </c>
      <c r="K32" s="40">
        <v>0.50469303306163127</v>
      </c>
    </row>
    <row r="33" spans="1:11" x14ac:dyDescent="0.2">
      <c r="A33" s="16" t="s">
        <v>57</v>
      </c>
      <c r="B33" s="3">
        <v>7</v>
      </c>
      <c r="C33" s="4">
        <v>1.3906160571833108</v>
      </c>
      <c r="D33" s="5">
        <v>0.53093414994981891</v>
      </c>
      <c r="E33" s="5">
        <v>0.10913123786069889</v>
      </c>
      <c r="F33" s="4">
        <f t="shared" si="1"/>
        <v>0.99457548851613209</v>
      </c>
      <c r="G33" s="5">
        <v>0.13568274178496098</v>
      </c>
      <c r="H33" s="4">
        <f t="shared" si="0"/>
        <v>1.1507065016497511</v>
      </c>
      <c r="I33" s="39">
        <v>0.38273986170333674</v>
      </c>
      <c r="J33" s="5">
        <v>0.3918212555384018</v>
      </c>
      <c r="K33" s="40">
        <v>0.36695108958232042</v>
      </c>
    </row>
    <row r="34" spans="1:11" x14ac:dyDescent="0.2">
      <c r="A34" s="16" t="s">
        <v>58</v>
      </c>
      <c r="B34" s="3">
        <v>140</v>
      </c>
      <c r="C34" s="4">
        <v>1.7037572951214488</v>
      </c>
      <c r="D34" s="5">
        <v>6.2737547478717015E-2</v>
      </c>
      <c r="E34" s="5">
        <v>4.7560186854176317E-2</v>
      </c>
      <c r="F34" s="4">
        <f t="shared" si="1"/>
        <v>1.6271927340636905</v>
      </c>
      <c r="G34" s="5">
        <v>6.5175035003031109E-2</v>
      </c>
      <c r="H34" s="4">
        <f t="shared" si="0"/>
        <v>1.7406389377598261</v>
      </c>
      <c r="I34" s="39">
        <v>0.44633086075880973</v>
      </c>
      <c r="J34" s="5">
        <v>0.54572333580329946</v>
      </c>
      <c r="K34" s="40">
        <v>0.9423285480951088</v>
      </c>
    </row>
    <row r="35" spans="1:11" x14ac:dyDescent="0.2">
      <c r="A35" s="16" t="s">
        <v>59</v>
      </c>
      <c r="B35" s="3">
        <v>246</v>
      </c>
      <c r="C35" s="4">
        <v>1.4536078356479367</v>
      </c>
      <c r="D35" s="5">
        <v>8.7198965682692448E-2</v>
      </c>
      <c r="E35" s="5">
        <v>0.11809099752595778</v>
      </c>
      <c r="F35" s="4">
        <f t="shared" si="1"/>
        <v>1.3643785376836759</v>
      </c>
      <c r="G35" s="5">
        <v>9.1196842210832296E-2</v>
      </c>
      <c r="H35" s="4">
        <f t="shared" si="0"/>
        <v>1.5012915899222663</v>
      </c>
      <c r="I35" s="39">
        <v>0.34096468031651411</v>
      </c>
      <c r="J35" s="5">
        <v>0.39911472338144993</v>
      </c>
      <c r="K35" s="40">
        <v>0.15078197049740946</v>
      </c>
    </row>
    <row r="36" spans="1:11" x14ac:dyDescent="0.2">
      <c r="A36" s="16" t="s">
        <v>60</v>
      </c>
      <c r="B36" s="3">
        <v>44</v>
      </c>
      <c r="C36" s="4">
        <v>1.2810154309609096</v>
      </c>
      <c r="D36" s="5">
        <v>0.36390578460918876</v>
      </c>
      <c r="E36" s="5">
        <v>0.11486638062029937</v>
      </c>
      <c r="F36" s="4">
        <f t="shared" si="1"/>
        <v>1.0063523498592784</v>
      </c>
      <c r="G36" s="5">
        <v>0.18861609860956349</v>
      </c>
      <c r="H36" s="4">
        <f t="shared" si="0"/>
        <v>1.2402912457774085</v>
      </c>
      <c r="I36" s="39">
        <v>0.40428348363422023</v>
      </c>
      <c r="J36" s="5">
        <v>0.46986627413380083</v>
      </c>
      <c r="K36" s="40">
        <v>0.41832625652612015</v>
      </c>
    </row>
    <row r="37" spans="1:11" x14ac:dyDescent="0.2">
      <c r="A37" s="16" t="s">
        <v>11</v>
      </c>
      <c r="B37" s="3">
        <v>344</v>
      </c>
      <c r="C37" s="4">
        <v>1.8709570206868544</v>
      </c>
      <c r="D37" s="5">
        <v>0.15106159403843233</v>
      </c>
      <c r="E37" s="5">
        <v>8.9024845292836233E-2</v>
      </c>
      <c r="F37" s="4">
        <f t="shared" si="1"/>
        <v>1.6805563768212963</v>
      </c>
      <c r="G37" s="5">
        <v>0.11471240909182731</v>
      </c>
      <c r="H37" s="4">
        <f t="shared" si="0"/>
        <v>1.8983168792610059</v>
      </c>
      <c r="I37" s="39">
        <v>0.36789857821784588</v>
      </c>
      <c r="J37" s="5">
        <v>0.44817715987737605</v>
      </c>
      <c r="K37" s="40">
        <v>0.47346522613453534</v>
      </c>
    </row>
    <row r="38" spans="1:11" x14ac:dyDescent="0.2">
      <c r="A38" s="16" t="s">
        <v>61</v>
      </c>
      <c r="B38" s="3">
        <v>24</v>
      </c>
      <c r="C38" s="4">
        <v>1.9320516271869819</v>
      </c>
      <c r="D38" s="5">
        <v>0.17606455604293797</v>
      </c>
      <c r="E38" s="5">
        <v>8.2260046408741655E-2</v>
      </c>
      <c r="F38" s="4">
        <f t="shared" si="1"/>
        <v>1.7066863908984384</v>
      </c>
      <c r="G38" s="5">
        <v>0.12281271239067103</v>
      </c>
      <c r="H38" s="4">
        <f t="shared" si="0"/>
        <v>1.9456351169313135</v>
      </c>
      <c r="I38" s="39">
        <v>0.32149016708370109</v>
      </c>
      <c r="J38" s="5">
        <v>0.50035132545536798</v>
      </c>
      <c r="K38" s="40">
        <v>0.37807893154753197</v>
      </c>
    </row>
    <row r="39" spans="1:11" x14ac:dyDescent="0.2">
      <c r="A39" s="16" t="s">
        <v>62</v>
      </c>
      <c r="B39" s="3">
        <v>404</v>
      </c>
      <c r="C39" s="4">
        <v>2.1985115189168583</v>
      </c>
      <c r="D39" s="5">
        <v>0.13546198134262788</v>
      </c>
      <c r="E39" s="5">
        <v>7.8383520233055157E-2</v>
      </c>
      <c r="F39" s="4">
        <f t="shared" si="1"/>
        <v>1.9957503013521287</v>
      </c>
      <c r="G39" s="5">
        <v>7.0172814958922636E-2</v>
      </c>
      <c r="H39" s="4">
        <f t="shared" si="0"/>
        <v>2.1463669093133277</v>
      </c>
      <c r="I39" s="39">
        <v>0.37521428598113304</v>
      </c>
      <c r="J39" s="5">
        <v>0.47520810055466589</v>
      </c>
      <c r="K39" s="40">
        <v>0.35306897807220755</v>
      </c>
    </row>
    <row r="40" spans="1:11" x14ac:dyDescent="0.2">
      <c r="A40" s="16" t="s">
        <v>63</v>
      </c>
      <c r="B40" s="3">
        <v>135</v>
      </c>
      <c r="C40" s="4">
        <v>1.4884064033770581</v>
      </c>
      <c r="D40" s="5">
        <v>2.3438613635293279</v>
      </c>
      <c r="E40" s="5">
        <v>0.14243917840021361</v>
      </c>
      <c r="F40" s="4">
        <f t="shared" si="1"/>
        <v>0.53968909311834867</v>
      </c>
      <c r="G40" s="5">
        <v>0.24157897402900885</v>
      </c>
      <c r="H40" s="4">
        <f t="shared" si="0"/>
        <v>0.71159563703735085</v>
      </c>
      <c r="I40" s="39">
        <v>0.32184760331498313</v>
      </c>
      <c r="J40" s="5">
        <v>0.41164734981834172</v>
      </c>
      <c r="K40" s="40">
        <v>0.23324591022766897</v>
      </c>
    </row>
    <row r="41" spans="1:11" x14ac:dyDescent="0.2">
      <c r="A41" s="16" t="s">
        <v>12</v>
      </c>
      <c r="B41" s="3">
        <v>88</v>
      </c>
      <c r="C41" s="4">
        <v>1.8190767731325337</v>
      </c>
      <c r="D41" s="5">
        <v>3.7740327350984898E-2</v>
      </c>
      <c r="E41" s="5">
        <v>7.2612118497890982E-2</v>
      </c>
      <c r="F41" s="4">
        <f t="shared" si="1"/>
        <v>1.7690046618643982</v>
      </c>
      <c r="G41" s="5">
        <v>7.0355322517672764E-2</v>
      </c>
      <c r="H41" s="4">
        <f t="shared" si="0"/>
        <v>1.902882579455232</v>
      </c>
      <c r="I41" s="39">
        <v>0.44519910323833584</v>
      </c>
      <c r="J41" s="5">
        <v>0.54964791484090525</v>
      </c>
      <c r="K41" s="40">
        <v>0.23152521734419967</v>
      </c>
    </row>
    <row r="42" spans="1:11" x14ac:dyDescent="0.2">
      <c r="A42" s="16" t="s">
        <v>64</v>
      </c>
      <c r="B42" s="3">
        <v>105</v>
      </c>
      <c r="C42" s="4">
        <v>1.5295128500363759</v>
      </c>
      <c r="D42" s="5">
        <v>0.59062217728641375</v>
      </c>
      <c r="E42" s="5">
        <v>0.10259938478333114</v>
      </c>
      <c r="F42" s="4">
        <f t="shared" si="1"/>
        <v>1.0599779753006084</v>
      </c>
      <c r="G42" s="5">
        <v>6.8090592916701914E-2</v>
      </c>
      <c r="H42" s="4">
        <f t="shared" si="0"/>
        <v>1.1374259850194464</v>
      </c>
      <c r="I42" s="39">
        <v>0.36519288314790532</v>
      </c>
      <c r="J42" s="5">
        <v>0.42395389332969113</v>
      </c>
      <c r="K42" s="40">
        <v>0.25673310878405353</v>
      </c>
    </row>
    <row r="43" spans="1:11" x14ac:dyDescent="0.2">
      <c r="A43" s="16" t="s">
        <v>65</v>
      </c>
      <c r="B43" s="3">
        <v>43</v>
      </c>
      <c r="C43" s="4">
        <v>1.3973644582069433</v>
      </c>
      <c r="D43" s="5">
        <v>0.52024456808939912</v>
      </c>
      <c r="E43" s="5">
        <v>6.2335452177632783E-2</v>
      </c>
      <c r="F43" s="4">
        <f t="shared" si="1"/>
        <v>1.0051655285232466</v>
      </c>
      <c r="G43" s="5">
        <v>9.3381440929489634E-2</v>
      </c>
      <c r="H43" s="4">
        <f t="shared" ref="H43:H74" si="2">F43/(1-G43)</f>
        <v>1.1086972778869311</v>
      </c>
      <c r="I43" s="39">
        <v>0.30385907787672078</v>
      </c>
      <c r="J43" s="5">
        <v>0.38892367933921707</v>
      </c>
      <c r="K43" s="40">
        <v>1.4950425764938584</v>
      </c>
    </row>
    <row r="44" spans="1:11" x14ac:dyDescent="0.2">
      <c r="A44" s="16" t="s">
        <v>66</v>
      </c>
      <c r="B44" s="3">
        <v>33</v>
      </c>
      <c r="C44" s="4">
        <v>1.481004751781416</v>
      </c>
      <c r="D44" s="5">
        <v>0.48026814240406823</v>
      </c>
      <c r="E44" s="5">
        <v>0.16822931190611573</v>
      </c>
      <c r="F44" s="4">
        <f t="shared" si="1"/>
        <v>1.0888130765179977</v>
      </c>
      <c r="G44" s="5">
        <v>0.18243771049664215</v>
      </c>
      <c r="H44" s="4">
        <f t="shared" si="2"/>
        <v>1.3317799640433707</v>
      </c>
      <c r="I44" s="39">
        <v>0.41331627381393338</v>
      </c>
      <c r="J44" s="5">
        <v>0.52321064383055493</v>
      </c>
      <c r="K44" s="40">
        <v>0.44951494369599398</v>
      </c>
    </row>
    <row r="45" spans="1:11" x14ac:dyDescent="0.2">
      <c r="A45" s="16" t="s">
        <v>13</v>
      </c>
      <c r="B45" s="3">
        <v>167</v>
      </c>
      <c r="C45" s="4">
        <v>1.1790723206142553</v>
      </c>
      <c r="D45" s="5">
        <v>0.20716858840027202</v>
      </c>
      <c r="E45" s="5">
        <v>0.14604886207057918</v>
      </c>
      <c r="F45" s="4">
        <f t="shared" si="1"/>
        <v>1.0205092283925965</v>
      </c>
      <c r="G45" s="5">
        <v>9.2609984783011537E-2</v>
      </c>
      <c r="H45" s="4">
        <f t="shared" si="2"/>
        <v>1.1246643794604212</v>
      </c>
      <c r="I45" s="39">
        <v>0.2839774806801037</v>
      </c>
      <c r="J45" s="5">
        <v>0.38177079845053508</v>
      </c>
      <c r="K45" s="40">
        <v>0.39418117042464645</v>
      </c>
    </row>
    <row r="46" spans="1:11" x14ac:dyDescent="0.2">
      <c r="A46" s="16" t="s">
        <v>67</v>
      </c>
      <c r="B46" s="3">
        <v>1</v>
      </c>
      <c r="C46" s="4" t="s">
        <v>158</v>
      </c>
      <c r="D46" s="5">
        <v>0.14459459459459459</v>
      </c>
      <c r="E46" s="5">
        <v>0.16045845272206305</v>
      </c>
      <c r="F46" s="4" t="e">
        <f t="shared" si="1"/>
        <v>#VALUE!</v>
      </c>
      <c r="G46" s="5">
        <v>3.7780401416765054E-4</v>
      </c>
      <c r="H46" s="4" t="e">
        <f t="shared" si="2"/>
        <v>#VALUE!</v>
      </c>
      <c r="I46" s="39">
        <v>1</v>
      </c>
      <c r="J46" s="5" t="s">
        <v>158</v>
      </c>
      <c r="K46" s="40" t="s">
        <v>158</v>
      </c>
    </row>
    <row r="47" spans="1:11" x14ac:dyDescent="0.2">
      <c r="A47" s="16" t="s">
        <v>14</v>
      </c>
      <c r="B47" s="3">
        <v>85</v>
      </c>
      <c r="C47" s="4">
        <v>1.7489668440475643</v>
      </c>
      <c r="D47" s="5">
        <v>0.15480657257238514</v>
      </c>
      <c r="E47" s="5">
        <v>0.12463222954853929</v>
      </c>
      <c r="F47" s="4">
        <f t="shared" si="1"/>
        <v>1.5670272551720421</v>
      </c>
      <c r="G47" s="5">
        <v>0.16871545859519171</v>
      </c>
      <c r="H47" s="4">
        <f t="shared" si="2"/>
        <v>1.885067238858892</v>
      </c>
      <c r="I47" s="39">
        <v>0.32764406542393182</v>
      </c>
      <c r="J47" s="5">
        <v>0.41173929278017868</v>
      </c>
      <c r="K47" s="40">
        <v>0.31205780676083456</v>
      </c>
    </row>
    <row r="48" spans="1:11" x14ac:dyDescent="0.2">
      <c r="A48" s="16" t="s">
        <v>68</v>
      </c>
      <c r="B48" s="3">
        <v>32</v>
      </c>
      <c r="C48" s="4">
        <v>1.0782959329516544</v>
      </c>
      <c r="D48" s="5">
        <v>0.86515808478401346</v>
      </c>
      <c r="E48" s="5">
        <v>0.16401317615147376</v>
      </c>
      <c r="F48" s="4">
        <f t="shared" si="1"/>
        <v>0.65396112022733655</v>
      </c>
      <c r="G48" s="5">
        <v>2.8498208723657957E-2</v>
      </c>
      <c r="H48" s="4">
        <f t="shared" si="2"/>
        <v>0.67314453364843918</v>
      </c>
      <c r="I48" s="39">
        <v>0.21919236303258754</v>
      </c>
      <c r="J48" s="5">
        <v>0.29295189213265876</v>
      </c>
      <c r="K48" s="40">
        <v>0.31577934934472029</v>
      </c>
    </row>
    <row r="49" spans="1:11" x14ac:dyDescent="0.2">
      <c r="A49" s="16" t="s">
        <v>69</v>
      </c>
      <c r="B49" s="3">
        <v>138</v>
      </c>
      <c r="C49" s="4">
        <v>1.7340015259320385</v>
      </c>
      <c r="D49" s="5">
        <v>8.3888427397852919E-2</v>
      </c>
      <c r="E49" s="5">
        <v>8.9976317393576893E-2</v>
      </c>
      <c r="F49" s="4">
        <f t="shared" si="1"/>
        <v>1.6313622177119422</v>
      </c>
      <c r="G49" s="5">
        <v>0.10173652951635583</v>
      </c>
      <c r="H49" s="4">
        <f t="shared" si="2"/>
        <v>1.8161288656585155</v>
      </c>
      <c r="I49" s="39">
        <v>0.34738881750587292</v>
      </c>
      <c r="J49" s="5">
        <v>0.42771692183927412</v>
      </c>
      <c r="K49" s="40">
        <v>0.66070406273649063</v>
      </c>
    </row>
    <row r="50" spans="1:11" x14ac:dyDescent="0.2">
      <c r="A50" s="16" t="s">
        <v>70</v>
      </c>
      <c r="B50" s="3">
        <v>57</v>
      </c>
      <c r="C50" s="4">
        <v>1.3097647698223644</v>
      </c>
      <c r="D50" s="5">
        <v>0.58603771382630576</v>
      </c>
      <c r="E50" s="5">
        <v>0.16095122222287331</v>
      </c>
      <c r="F50" s="4">
        <f t="shared" si="1"/>
        <v>0.90985691850157957</v>
      </c>
      <c r="G50" s="5">
        <v>0.19310484869950639</v>
      </c>
      <c r="H50" s="4">
        <f t="shared" si="2"/>
        <v>1.1276024115836363</v>
      </c>
      <c r="I50" s="39">
        <v>0.33302660131191164</v>
      </c>
      <c r="J50" s="5">
        <v>0.41377382230122256</v>
      </c>
      <c r="K50" s="40">
        <v>0.28367336461532527</v>
      </c>
    </row>
    <row r="51" spans="1:11" x14ac:dyDescent="0.2">
      <c r="A51" s="16" t="s">
        <v>71</v>
      </c>
      <c r="B51" s="3">
        <v>54</v>
      </c>
      <c r="C51" s="4">
        <v>2.2091261451797828</v>
      </c>
      <c r="D51" s="5">
        <v>0.10555829841693511</v>
      </c>
      <c r="E51" s="5">
        <v>6.5477821405895878E-2</v>
      </c>
      <c r="F51" s="4">
        <f t="shared" si="1"/>
        <v>2.0470627960518946</v>
      </c>
      <c r="G51" s="5">
        <v>7.2125102898188034E-2</v>
      </c>
      <c r="H51" s="4">
        <f t="shared" si="2"/>
        <v>2.2061840474894092</v>
      </c>
      <c r="I51" s="39">
        <v>0.42218237341259796</v>
      </c>
      <c r="J51" s="5">
        <v>0.54028294093516582</v>
      </c>
      <c r="K51" s="40">
        <v>0.63385740669242507</v>
      </c>
    </row>
    <row r="52" spans="1:11" x14ac:dyDescent="0.2">
      <c r="A52" s="16" t="s">
        <v>15</v>
      </c>
      <c r="B52" s="3">
        <v>2</v>
      </c>
      <c r="C52" s="4">
        <v>1.8286152544209555</v>
      </c>
      <c r="D52" s="5">
        <v>0.33357856016815557</v>
      </c>
      <c r="E52" s="5">
        <v>0</v>
      </c>
      <c r="F52" s="4">
        <f t="shared" si="1"/>
        <v>1.46267699094745</v>
      </c>
      <c r="G52" s="5">
        <v>0.11407518322956893</v>
      </c>
      <c r="H52" s="4">
        <f t="shared" si="2"/>
        <v>1.6510170651721026</v>
      </c>
      <c r="I52" s="39">
        <v>0.4414595682201316</v>
      </c>
      <c r="J52" s="5">
        <v>0.93486126379629209</v>
      </c>
      <c r="K52" s="40" t="s">
        <v>158</v>
      </c>
    </row>
    <row r="53" spans="1:11" x14ac:dyDescent="0.2">
      <c r="A53" s="16" t="s">
        <v>72</v>
      </c>
      <c r="B53" s="3">
        <v>21</v>
      </c>
      <c r="C53" s="4">
        <v>1.4675018747477102</v>
      </c>
      <c r="D53" s="5">
        <v>0.15247021825454338</v>
      </c>
      <c r="E53" s="5">
        <v>0.21047210497804497</v>
      </c>
      <c r="F53" s="4">
        <f t="shared" si="1"/>
        <v>1.3169097383292629</v>
      </c>
      <c r="G53" s="5">
        <v>6.2991093743614252E-2</v>
      </c>
      <c r="H53" s="4">
        <f t="shared" si="2"/>
        <v>1.4054399371620574</v>
      </c>
      <c r="I53" s="39">
        <v>0.33753017319522549</v>
      </c>
      <c r="J53" s="5">
        <v>0.41312843142681771</v>
      </c>
      <c r="K53" s="40">
        <v>0.45742132426041593</v>
      </c>
    </row>
    <row r="54" spans="1:11" x14ac:dyDescent="0.2">
      <c r="A54" s="16" t="s">
        <v>16</v>
      </c>
      <c r="B54" s="3">
        <v>28</v>
      </c>
      <c r="C54" s="4">
        <v>1.2441515739378293</v>
      </c>
      <c r="D54" s="5">
        <v>0.25616806936644643</v>
      </c>
      <c r="E54" s="5">
        <v>0.1714954765958154</v>
      </c>
      <c r="F54" s="4">
        <f t="shared" si="1"/>
        <v>1.0436409571157585</v>
      </c>
      <c r="G54" s="5">
        <v>0.10278367844640636</v>
      </c>
      <c r="H54" s="4">
        <f t="shared" si="2"/>
        <v>1.1631988095230148</v>
      </c>
      <c r="I54" s="39">
        <v>0.26854630849069278</v>
      </c>
      <c r="J54" s="5">
        <v>0.3806455480566312</v>
      </c>
      <c r="K54" s="40">
        <v>1.2155325359724378</v>
      </c>
    </row>
    <row r="55" spans="1:11" x14ac:dyDescent="0.2">
      <c r="A55" s="16" t="s">
        <v>17</v>
      </c>
      <c r="B55" s="3">
        <v>72</v>
      </c>
      <c r="C55" s="4">
        <v>1.4660110469691832</v>
      </c>
      <c r="D55" s="5">
        <v>0.12591514330704937</v>
      </c>
      <c r="E55" s="5">
        <v>0.13308070498120383</v>
      </c>
      <c r="F55" s="4">
        <f t="shared" si="1"/>
        <v>1.3395123772609032</v>
      </c>
      <c r="G55" s="5">
        <v>0.10739024474177646</v>
      </c>
      <c r="H55" s="4">
        <f t="shared" si="2"/>
        <v>1.5006696592436355</v>
      </c>
      <c r="I55" s="39">
        <v>0.34110835150351226</v>
      </c>
      <c r="J55" s="5">
        <v>0.4023013320814614</v>
      </c>
      <c r="K55" s="40">
        <v>0.23247711060165255</v>
      </c>
    </row>
    <row r="56" spans="1:11" x14ac:dyDescent="0.2">
      <c r="A56" s="16" t="s">
        <v>18</v>
      </c>
      <c r="B56" s="3">
        <v>2</v>
      </c>
      <c r="C56" s="4">
        <v>2.3696311042939695</v>
      </c>
      <c r="D56" s="5">
        <v>2.8724981467753885E-3</v>
      </c>
      <c r="E56" s="5">
        <v>0</v>
      </c>
      <c r="F56" s="4">
        <f t="shared" si="1"/>
        <v>2.3645370081635209</v>
      </c>
      <c r="G56" s="5">
        <v>1.6769842003141456E-2</v>
      </c>
      <c r="H56" s="4">
        <f t="shared" si="2"/>
        <v>2.4048662349625323</v>
      </c>
      <c r="I56" s="39">
        <v>0.61459466136705276</v>
      </c>
      <c r="J56" s="5">
        <v>0.66598683285667259</v>
      </c>
      <c r="K56" s="40">
        <v>1.6206110829405003</v>
      </c>
    </row>
    <row r="57" spans="1:11" x14ac:dyDescent="0.2">
      <c r="A57" s="16" t="s">
        <v>73</v>
      </c>
      <c r="B57" s="3">
        <v>9</v>
      </c>
      <c r="C57" s="4">
        <v>1.8973225901735773</v>
      </c>
      <c r="D57" s="5">
        <v>0.53476388296972044</v>
      </c>
      <c r="E57" s="5">
        <v>0.104765225980292</v>
      </c>
      <c r="F57" s="4">
        <f t="shared" si="1"/>
        <v>1.3541926145423775</v>
      </c>
      <c r="G57" s="5">
        <v>7.429596430014862E-2</v>
      </c>
      <c r="H57" s="4">
        <f t="shared" si="2"/>
        <v>1.4628785900437173</v>
      </c>
      <c r="I57" s="39">
        <v>0.46675681249907897</v>
      </c>
      <c r="J57" s="5">
        <v>0.54433912218064073</v>
      </c>
      <c r="K57" s="40">
        <v>0.29465711313101262</v>
      </c>
    </row>
    <row r="58" spans="1:11" x14ac:dyDescent="0.2">
      <c r="A58" s="16" t="s">
        <v>19</v>
      </c>
      <c r="B58" s="3">
        <v>4</v>
      </c>
      <c r="C58" s="4">
        <v>2.0751371084899088</v>
      </c>
      <c r="D58" s="5">
        <v>0.92465459591045152</v>
      </c>
      <c r="E58" s="5">
        <v>0.1043005995522861</v>
      </c>
      <c r="F58" s="4">
        <f t="shared" si="1"/>
        <v>1.2253606151531473</v>
      </c>
      <c r="G58" s="5">
        <v>0.21638709422767102</v>
      </c>
      <c r="H58" s="4">
        <f t="shared" si="2"/>
        <v>1.563732049493789</v>
      </c>
      <c r="I58" s="39">
        <v>0.25912105057730339</v>
      </c>
      <c r="J58" s="5">
        <v>0.30881109189208628</v>
      </c>
      <c r="K58" s="40">
        <v>0.23669243635684561</v>
      </c>
    </row>
    <row r="59" spans="1:11" x14ac:dyDescent="0.2">
      <c r="A59" s="16" t="s">
        <v>20</v>
      </c>
      <c r="B59" s="3">
        <v>2</v>
      </c>
      <c r="C59" s="4">
        <v>0.97306249805118206</v>
      </c>
      <c r="D59" s="5">
        <v>0.29148657793819083</v>
      </c>
      <c r="E59" s="5">
        <v>0.17172552064381663</v>
      </c>
      <c r="F59" s="4">
        <f t="shared" si="1"/>
        <v>0.79849874750299699</v>
      </c>
      <c r="G59" s="5">
        <v>3.57292294984866E-2</v>
      </c>
      <c r="H59" s="4">
        <f t="shared" si="2"/>
        <v>0.82808560824435329</v>
      </c>
      <c r="I59" s="39">
        <v>0.31967691453025898</v>
      </c>
      <c r="J59" s="5">
        <v>0.29261194485416903</v>
      </c>
      <c r="K59" s="40">
        <v>0.36286161277905854</v>
      </c>
    </row>
    <row r="60" spans="1:11" x14ac:dyDescent="0.2">
      <c r="A60" s="16" t="s">
        <v>74</v>
      </c>
      <c r="B60" s="3">
        <v>13</v>
      </c>
      <c r="C60" s="4">
        <v>0.98874538630455189</v>
      </c>
      <c r="D60" s="5">
        <v>5.1415572048621456</v>
      </c>
      <c r="E60" s="5">
        <v>7.8768435511856555E-2</v>
      </c>
      <c r="F60" s="4">
        <f t="shared" si="1"/>
        <v>0.20360609557220624</v>
      </c>
      <c r="G60" s="5">
        <v>2.161545742292556E-2</v>
      </c>
      <c r="H60" s="4">
        <f t="shared" si="2"/>
        <v>0.20810436664903331</v>
      </c>
      <c r="I60" s="39">
        <v>0.25311874931421879</v>
      </c>
      <c r="J60" s="5">
        <v>0.49367095029017449</v>
      </c>
      <c r="K60" s="40">
        <v>0.78820333159623091</v>
      </c>
    </row>
    <row r="61" spans="1:11" x14ac:dyDescent="0.2">
      <c r="A61" s="16" t="s">
        <v>21</v>
      </c>
      <c r="B61" s="3">
        <v>422</v>
      </c>
      <c r="C61" s="4">
        <v>2.0296802501930422</v>
      </c>
      <c r="D61" s="5">
        <v>0.11367560741476458</v>
      </c>
      <c r="E61" s="5">
        <v>0.10054239879953199</v>
      </c>
      <c r="F61" s="4">
        <f t="shared" si="1"/>
        <v>1.8702305544785423</v>
      </c>
      <c r="G61" s="5">
        <v>7.5444566728087914E-2</v>
      </c>
      <c r="H61" s="4">
        <f t="shared" si="2"/>
        <v>2.0228430737354248</v>
      </c>
      <c r="I61" s="39">
        <v>0.37286874684279081</v>
      </c>
      <c r="J61" s="5">
        <v>0.46061933526973547</v>
      </c>
      <c r="K61" s="40">
        <v>0.38344851189643497</v>
      </c>
    </row>
    <row r="62" spans="1:11" x14ac:dyDescent="0.2">
      <c r="A62" s="16" t="s">
        <v>75</v>
      </c>
      <c r="B62" s="3">
        <v>125</v>
      </c>
      <c r="C62" s="4">
        <v>2.1445704297910639</v>
      </c>
      <c r="D62" s="5">
        <v>0.28145005639830739</v>
      </c>
      <c r="E62" s="5">
        <v>0.14643512751521998</v>
      </c>
      <c r="F62" s="4">
        <f t="shared" si="1"/>
        <v>1.7707806866880293</v>
      </c>
      <c r="G62" s="5">
        <v>8.5544640037093347E-2</v>
      </c>
      <c r="H62" s="4">
        <f t="shared" si="2"/>
        <v>1.9364320711727887</v>
      </c>
      <c r="I62" s="39">
        <v>0.38873304361675703</v>
      </c>
      <c r="J62" s="5">
        <v>0.41490109849947304</v>
      </c>
      <c r="K62" s="40">
        <v>0.58249955508747664</v>
      </c>
    </row>
    <row r="63" spans="1:11" x14ac:dyDescent="0.2">
      <c r="A63" s="16" t="s">
        <v>76</v>
      </c>
      <c r="B63" s="3">
        <v>12</v>
      </c>
      <c r="C63" s="4">
        <v>1.2507291718018665</v>
      </c>
      <c r="D63" s="5">
        <v>0.19769927776282134</v>
      </c>
      <c r="E63" s="5">
        <v>0.1047298975242039</v>
      </c>
      <c r="F63" s="4">
        <f t="shared" si="1"/>
        <v>1.0892249346288339</v>
      </c>
      <c r="G63" s="5">
        <v>0.17845179457050969</v>
      </c>
      <c r="H63" s="4">
        <f t="shared" si="2"/>
        <v>1.3258198696440546</v>
      </c>
      <c r="I63" s="39">
        <v>0.39264232577592179</v>
      </c>
      <c r="J63" s="5">
        <v>0.44930726687666667</v>
      </c>
      <c r="K63" s="40">
        <v>0.38317502294490441</v>
      </c>
    </row>
    <row r="64" spans="1:11" x14ac:dyDescent="0.2">
      <c r="A64" s="16" t="s">
        <v>106</v>
      </c>
      <c r="B64" s="3">
        <v>4</v>
      </c>
      <c r="C64" s="4">
        <v>1.2926131059467383</v>
      </c>
      <c r="D64" s="5">
        <v>0.36239039365095876</v>
      </c>
      <c r="E64" s="5">
        <v>0.17026112927427639</v>
      </c>
      <c r="F64" s="4">
        <f t="shared" si="1"/>
        <v>1.0163708355531447</v>
      </c>
      <c r="G64" s="5">
        <v>9.466453057266315E-2</v>
      </c>
      <c r="H64" s="4">
        <f t="shared" si="2"/>
        <v>1.1226455494956387</v>
      </c>
      <c r="I64" s="39">
        <v>0.24185400381972033</v>
      </c>
      <c r="J64" s="5">
        <v>0.29360106674379033</v>
      </c>
      <c r="K64" s="40">
        <v>0.44519359827876492</v>
      </c>
    </row>
    <row r="65" spans="1:11" x14ac:dyDescent="0.2">
      <c r="A65" s="16" t="s">
        <v>77</v>
      </c>
      <c r="B65" s="3">
        <v>5</v>
      </c>
      <c r="C65" s="4">
        <v>0.8949058517618953</v>
      </c>
      <c r="D65" s="5">
        <v>0.29182369326560709</v>
      </c>
      <c r="E65" s="5">
        <v>0.17448174284068937</v>
      </c>
      <c r="F65" s="4">
        <f t="shared" si="1"/>
        <v>0.73421077644803867</v>
      </c>
      <c r="G65" s="5">
        <v>7.2893918337634839E-2</v>
      </c>
      <c r="H65" s="4">
        <f t="shared" si="2"/>
        <v>0.79193825924596251</v>
      </c>
      <c r="I65" s="39">
        <v>0.36065678640613974</v>
      </c>
      <c r="J65" s="5">
        <v>0.40683892967322877</v>
      </c>
      <c r="K65" s="40">
        <v>0.87593021991478726</v>
      </c>
    </row>
    <row r="66" spans="1:11" x14ac:dyDescent="0.2">
      <c r="A66" s="16" t="s">
        <v>22</v>
      </c>
      <c r="B66" s="3">
        <v>14</v>
      </c>
      <c r="C66" s="4">
        <v>0.94473903595487785</v>
      </c>
      <c r="D66" s="5">
        <v>0.684376679204729</v>
      </c>
      <c r="E66" s="5">
        <v>0.1606238436240546</v>
      </c>
      <c r="F66" s="4">
        <f t="shared" si="1"/>
        <v>0.62429786248388108</v>
      </c>
      <c r="G66" s="5">
        <v>7.6339275032898654E-2</v>
      </c>
      <c r="H66" s="4">
        <f t="shared" si="2"/>
        <v>0.67589521304602085</v>
      </c>
      <c r="I66" s="39">
        <v>0.27954418057969688</v>
      </c>
      <c r="J66" s="5">
        <v>0.30554425590092416</v>
      </c>
      <c r="K66" s="40">
        <v>0.32602459801266814</v>
      </c>
    </row>
    <row r="67" spans="1:11" x14ac:dyDescent="0.2">
      <c r="A67" s="16" t="s">
        <v>23</v>
      </c>
      <c r="B67" s="3">
        <v>51</v>
      </c>
      <c r="C67" s="4">
        <v>1.2443814174393379</v>
      </c>
      <c r="D67" s="5">
        <v>0.25933007840697569</v>
      </c>
      <c r="E67" s="5">
        <v>0.14037082443746726</v>
      </c>
      <c r="F67" s="4">
        <f t="shared" si="1"/>
        <v>1.0417613734464233</v>
      </c>
      <c r="G67" s="5">
        <v>0.19166436239346729</v>
      </c>
      <c r="H67" s="4">
        <f t="shared" si="2"/>
        <v>1.2887732830029119</v>
      </c>
      <c r="I67" s="39">
        <v>0.41036025580986407</v>
      </c>
      <c r="J67" s="5">
        <v>0.44053069065389083</v>
      </c>
      <c r="K67" s="40">
        <v>1.0721585818541692</v>
      </c>
    </row>
    <row r="68" spans="1:11" x14ac:dyDescent="0.2">
      <c r="A68" s="16" t="s">
        <v>24</v>
      </c>
      <c r="B68" s="3">
        <v>57</v>
      </c>
      <c r="C68" s="4">
        <v>1.646510136641635</v>
      </c>
      <c r="D68" s="5">
        <v>0.25091496622556497</v>
      </c>
      <c r="E68" s="5">
        <v>0.10810694209632651</v>
      </c>
      <c r="F68" s="4">
        <f t="shared" si="1"/>
        <v>1.3857340730406738</v>
      </c>
      <c r="G68" s="5">
        <v>8.6060456601146709E-2</v>
      </c>
      <c r="H68" s="4">
        <f t="shared" si="2"/>
        <v>1.5162207205602045</v>
      </c>
      <c r="I68" s="39">
        <v>0.34370650500546895</v>
      </c>
      <c r="J68" s="5">
        <v>0.43319201373251481</v>
      </c>
      <c r="K68" s="40">
        <v>0.1998154313623085</v>
      </c>
    </row>
    <row r="69" spans="1:11" x14ac:dyDescent="0.2">
      <c r="A69" s="16" t="s">
        <v>25</v>
      </c>
      <c r="B69" s="3">
        <v>37</v>
      </c>
      <c r="C69" s="4">
        <v>1.7276728615187207</v>
      </c>
      <c r="D69" s="5">
        <v>0.73613074310793292</v>
      </c>
      <c r="E69" s="5">
        <v>0.10261192851095538</v>
      </c>
      <c r="F69" s="4">
        <f t="shared" si="1"/>
        <v>1.1131209483566369</v>
      </c>
      <c r="G69" s="5">
        <v>7.8088820365432104E-2</v>
      </c>
      <c r="H69" s="4">
        <f t="shared" si="2"/>
        <v>1.2074058466216471</v>
      </c>
      <c r="I69" s="39">
        <v>0.31998114071653472</v>
      </c>
      <c r="J69" s="5">
        <v>0.39023623586403033</v>
      </c>
      <c r="K69" s="40">
        <v>0.45203638819559472</v>
      </c>
    </row>
    <row r="70" spans="1:11" x14ac:dyDescent="0.2">
      <c r="A70" s="16" t="s">
        <v>26</v>
      </c>
      <c r="B70" s="3">
        <v>82</v>
      </c>
      <c r="C70" s="4">
        <v>1.1483916200105302</v>
      </c>
      <c r="D70" s="5">
        <v>1.5281751141635891</v>
      </c>
      <c r="E70" s="5">
        <v>0.22291091463565368</v>
      </c>
      <c r="F70" s="4">
        <f t="shared" si="1"/>
        <v>0.53509848206812038</v>
      </c>
      <c r="G70" s="5">
        <v>7.3993335517843456E-2</v>
      </c>
      <c r="H70" s="4">
        <f t="shared" si="2"/>
        <v>0.57785597295604707</v>
      </c>
      <c r="I70" s="39">
        <v>0.24694107951023009</v>
      </c>
      <c r="J70" s="5">
        <v>0.31874779488158927</v>
      </c>
      <c r="K70" s="40">
        <v>0.25026844354447425</v>
      </c>
    </row>
    <row r="71" spans="1:11" x14ac:dyDescent="0.2">
      <c r="A71" s="16" t="s">
        <v>27</v>
      </c>
      <c r="B71" s="3">
        <v>15</v>
      </c>
      <c r="C71" s="4">
        <v>1.675449353040773</v>
      </c>
      <c r="D71" s="5">
        <v>0.23427680039106108</v>
      </c>
      <c r="E71" s="5">
        <v>0.16344601729893263</v>
      </c>
      <c r="F71" s="4">
        <f t="shared" si="1"/>
        <v>1.4250561556485728</v>
      </c>
      <c r="G71" s="5">
        <v>6.5866815454523234E-2</v>
      </c>
      <c r="H71" s="4">
        <f t="shared" si="2"/>
        <v>1.5255385198010769</v>
      </c>
      <c r="I71" s="39">
        <v>0.4415950581058789</v>
      </c>
      <c r="J71" s="5">
        <v>0.43287401833859818</v>
      </c>
      <c r="K71" s="40">
        <v>0.67296671348363757</v>
      </c>
    </row>
    <row r="72" spans="1:11" x14ac:dyDescent="0.2">
      <c r="A72" s="16" t="s">
        <v>111</v>
      </c>
      <c r="B72" s="3">
        <v>39</v>
      </c>
      <c r="C72" s="4">
        <v>1.657794389772214</v>
      </c>
      <c r="D72" s="5">
        <v>7.6909547211622284E-2</v>
      </c>
      <c r="E72" s="5">
        <v>0.12365589989154516</v>
      </c>
      <c r="F72" s="4">
        <f t="shared" si="1"/>
        <v>1.5673842784032566</v>
      </c>
      <c r="G72" s="5">
        <v>0.17920309832637651</v>
      </c>
      <c r="H72" s="4">
        <f t="shared" si="2"/>
        <v>1.9095884441173261</v>
      </c>
      <c r="I72" s="39">
        <v>0.26230545480239381</v>
      </c>
      <c r="J72" s="5">
        <v>0.42410182459544793</v>
      </c>
      <c r="K72" s="40">
        <v>0.16084120815268405</v>
      </c>
    </row>
    <row r="73" spans="1:11" x14ac:dyDescent="0.2">
      <c r="A73" s="16" t="s">
        <v>28</v>
      </c>
      <c r="B73" s="3">
        <v>2</v>
      </c>
      <c r="C73" s="4" t="s">
        <v>158</v>
      </c>
      <c r="D73" s="5">
        <v>0</v>
      </c>
      <c r="E73" s="5">
        <v>0</v>
      </c>
      <c r="F73" s="4" t="e">
        <f t="shared" si="1"/>
        <v>#VALUE!</v>
      </c>
      <c r="G73" s="5">
        <v>0</v>
      </c>
      <c r="H73" s="4" t="e">
        <f t="shared" si="2"/>
        <v>#VALUE!</v>
      </c>
      <c r="I73" s="39">
        <v>0.12131677240546584</v>
      </c>
      <c r="J73" s="5" t="s">
        <v>158</v>
      </c>
      <c r="K73" s="40" t="s">
        <v>158</v>
      </c>
    </row>
    <row r="74" spans="1:11" x14ac:dyDescent="0.2">
      <c r="A74" s="16" t="s">
        <v>78</v>
      </c>
      <c r="B74" s="3">
        <v>126</v>
      </c>
      <c r="C74" s="4">
        <v>2.1812146977605158</v>
      </c>
      <c r="D74" s="5">
        <v>4.5872895890628955</v>
      </c>
      <c r="E74" s="5">
        <v>0.10447408107001713</v>
      </c>
      <c r="F74" s="4">
        <f t="shared" si="1"/>
        <v>0.49121288448878775</v>
      </c>
      <c r="G74" s="5">
        <v>0.14194876582965918</v>
      </c>
      <c r="H74" s="4">
        <f t="shared" si="2"/>
        <v>0.57247500490311265</v>
      </c>
      <c r="I74" s="39">
        <v>0.37185688613153967</v>
      </c>
      <c r="J74" s="5">
        <v>0.53452721097803202</v>
      </c>
      <c r="K74" s="40">
        <v>0.7933725496677303</v>
      </c>
    </row>
    <row r="75" spans="1:11" x14ac:dyDescent="0.2">
      <c r="A75" s="16" t="s">
        <v>79</v>
      </c>
      <c r="B75" s="3">
        <v>24</v>
      </c>
      <c r="C75" s="4">
        <v>1.8804671168509792</v>
      </c>
      <c r="D75" s="5">
        <v>1.064312639539637</v>
      </c>
      <c r="E75" s="5">
        <v>0.13466776917967602</v>
      </c>
      <c r="F75" s="4">
        <f t="shared" si="1"/>
        <v>1.0457296521263681</v>
      </c>
      <c r="G75" s="5">
        <v>7.4046915362830076E-2</v>
      </c>
      <c r="H75" s="4">
        <f t="shared" ref="H75:H106" si="3">F75/(1-G75)</f>
        <v>1.1293548987270041</v>
      </c>
      <c r="I75" s="39">
        <v>0.31469750518556144</v>
      </c>
      <c r="J75" s="5">
        <v>0.4260807262720348</v>
      </c>
      <c r="K75" s="40">
        <v>0.61562197331740043</v>
      </c>
    </row>
    <row r="76" spans="1:11" x14ac:dyDescent="0.2">
      <c r="A76" s="16" t="s">
        <v>80</v>
      </c>
      <c r="B76" s="3">
        <v>71</v>
      </c>
      <c r="C76" s="4">
        <v>1.5120029387407536</v>
      </c>
      <c r="D76" s="5">
        <v>0.25191232021123444</v>
      </c>
      <c r="E76" s="5">
        <v>0.19706144924492852</v>
      </c>
      <c r="F76" s="4">
        <f t="shared" ref="F76:F106" si="4">IF($F$8="Effective",C76/(1+(1-E76)*D76),C76/(1+(1-$F$9)*D76))</f>
        <v>1.2717296614649427</v>
      </c>
      <c r="G76" s="5">
        <v>0.25313378028911743</v>
      </c>
      <c r="H76" s="4">
        <f t="shared" si="3"/>
        <v>1.7027542924049217</v>
      </c>
      <c r="I76" s="39">
        <v>0.33039637211365797</v>
      </c>
      <c r="J76" s="5">
        <v>0.46522377676452376</v>
      </c>
      <c r="K76" s="40">
        <v>0.35436082705732685</v>
      </c>
    </row>
    <row r="77" spans="1:11" x14ac:dyDescent="0.2">
      <c r="A77" s="16" t="s">
        <v>29</v>
      </c>
      <c r="B77" s="3">
        <v>46</v>
      </c>
      <c r="C77" s="4">
        <v>1.5866572581657883</v>
      </c>
      <c r="D77" s="5">
        <v>8.9780144554204369E-2</v>
      </c>
      <c r="E77" s="5">
        <v>0.11505245024661746</v>
      </c>
      <c r="F77" s="4">
        <f t="shared" si="4"/>
        <v>1.4865596059338984</v>
      </c>
      <c r="G77" s="5">
        <v>0.11086589755752613</v>
      </c>
      <c r="H77" s="4">
        <f t="shared" si="3"/>
        <v>1.6719183325105644</v>
      </c>
      <c r="I77" s="39">
        <v>0.38887455792481912</v>
      </c>
      <c r="J77" s="5">
        <v>0.48491390237586235</v>
      </c>
      <c r="K77" s="40">
        <v>0.21851883131898797</v>
      </c>
    </row>
    <row r="78" spans="1:11" x14ac:dyDescent="0.2">
      <c r="A78" s="16" t="s">
        <v>109</v>
      </c>
      <c r="B78" s="3">
        <v>1</v>
      </c>
      <c r="C78" s="4">
        <v>1.9978202423162925</v>
      </c>
      <c r="D78" s="5">
        <v>1.096782637146908</v>
      </c>
      <c r="E78" s="5">
        <v>0.19076028005127699</v>
      </c>
      <c r="F78" s="4">
        <f t="shared" si="4"/>
        <v>1.0961453508582866</v>
      </c>
      <c r="G78" s="5">
        <v>9.1602775494918173E-2</v>
      </c>
      <c r="H78" s="4">
        <f t="shared" si="3"/>
        <v>1.206680647285657</v>
      </c>
      <c r="I78" s="39">
        <v>0.41141141141141141</v>
      </c>
      <c r="J78" s="5">
        <v>0.46795943880173663</v>
      </c>
      <c r="K78" s="40">
        <v>0.49270502429868479</v>
      </c>
    </row>
    <row r="79" spans="1:11" x14ac:dyDescent="0.2">
      <c r="A79" s="16" t="s">
        <v>81</v>
      </c>
      <c r="B79" s="3">
        <v>21</v>
      </c>
      <c r="C79" s="4">
        <v>1.5154120638656912</v>
      </c>
      <c r="D79" s="5">
        <v>8.6495411848765122E-2</v>
      </c>
      <c r="E79" s="5">
        <v>0.15408741458772535</v>
      </c>
      <c r="F79" s="4">
        <f t="shared" si="4"/>
        <v>1.4230937536262129</v>
      </c>
      <c r="G79" s="5">
        <v>0.11824728408203755</v>
      </c>
      <c r="H79" s="4">
        <f t="shared" si="3"/>
        <v>1.6139374769542716</v>
      </c>
      <c r="I79" s="39">
        <v>0.32596409123056763</v>
      </c>
      <c r="J79" s="5">
        <v>0.49473371362724722</v>
      </c>
      <c r="K79" s="40">
        <v>2.4262550566414047</v>
      </c>
    </row>
    <row r="80" spans="1:11" x14ac:dyDescent="0.2">
      <c r="A80" s="16" t="s">
        <v>82</v>
      </c>
      <c r="B80" s="3">
        <v>23</v>
      </c>
      <c r="C80" s="4">
        <v>1.7122084946066387</v>
      </c>
      <c r="D80" s="5">
        <v>0.86643400671241599</v>
      </c>
      <c r="E80" s="5">
        <v>0.12373602596751891</v>
      </c>
      <c r="F80" s="4">
        <f t="shared" si="4"/>
        <v>1.0378118712445468</v>
      </c>
      <c r="G80" s="5">
        <v>0.17538743083556349</v>
      </c>
      <c r="H80" s="4">
        <f t="shared" si="3"/>
        <v>1.2585448125004217</v>
      </c>
      <c r="I80" s="39">
        <v>0.53701430152000473</v>
      </c>
      <c r="J80" s="5">
        <v>0.67877389545595246</v>
      </c>
      <c r="K80" s="40">
        <v>0.48735062484526176</v>
      </c>
    </row>
    <row r="81" spans="1:11" x14ac:dyDescent="0.2">
      <c r="A81" s="16" t="s">
        <v>83</v>
      </c>
      <c r="B81" s="3">
        <v>3</v>
      </c>
      <c r="C81" s="4">
        <v>0.45976970091077951</v>
      </c>
      <c r="D81" s="5">
        <v>0.26655634831943609</v>
      </c>
      <c r="E81" s="5">
        <v>0.10974551245964577</v>
      </c>
      <c r="F81" s="4">
        <f t="shared" si="4"/>
        <v>0.38316783645216795</v>
      </c>
      <c r="G81" s="5">
        <v>7.4926105532498288E-2</v>
      </c>
      <c r="H81" s="4">
        <f t="shared" si="3"/>
        <v>0.4142024099304305</v>
      </c>
      <c r="I81" s="39">
        <v>0.34724170452599085</v>
      </c>
      <c r="J81" s="5">
        <v>0.31838262487218538</v>
      </c>
      <c r="K81" s="40">
        <v>0.69672610317911809</v>
      </c>
    </row>
    <row r="82" spans="1:11" x14ac:dyDescent="0.2">
      <c r="A82" s="16" t="s">
        <v>84</v>
      </c>
      <c r="B82" s="3">
        <v>72</v>
      </c>
      <c r="C82" s="4">
        <v>1.8228807962745113</v>
      </c>
      <c r="D82" s="5">
        <v>1.0932712368720192</v>
      </c>
      <c r="E82" s="5">
        <v>0.15607035749208811</v>
      </c>
      <c r="F82" s="4">
        <f t="shared" si="4"/>
        <v>1.0016084854568341</v>
      </c>
      <c r="G82" s="5">
        <v>0.20094344374453285</v>
      </c>
      <c r="H82" s="4">
        <f t="shared" si="3"/>
        <v>1.2534888520914769</v>
      </c>
      <c r="I82" s="39">
        <v>0.37694972819834616</v>
      </c>
      <c r="J82" s="5">
        <v>0.41743992296471394</v>
      </c>
      <c r="K82" s="40">
        <v>0.39985571323346841</v>
      </c>
    </row>
    <row r="83" spans="1:11" x14ac:dyDescent="0.2">
      <c r="A83" s="16" t="s">
        <v>85</v>
      </c>
      <c r="B83" s="3">
        <v>48</v>
      </c>
      <c r="C83" s="4">
        <v>1.2410032752559959</v>
      </c>
      <c r="D83" s="5">
        <v>0.46329750799755137</v>
      </c>
      <c r="E83" s="5">
        <v>0.20589735504161141</v>
      </c>
      <c r="F83" s="4">
        <f t="shared" si="4"/>
        <v>0.92098554450336356</v>
      </c>
      <c r="G83" s="5">
        <v>0.12200620618201702</v>
      </c>
      <c r="H83" s="4">
        <f t="shared" si="3"/>
        <v>1.0489658935952493</v>
      </c>
      <c r="I83" s="39">
        <v>0.34687777720414936</v>
      </c>
      <c r="J83" s="5">
        <v>0.48147453989956446</v>
      </c>
      <c r="K83" s="40">
        <v>0.31436275137370567</v>
      </c>
    </row>
    <row r="84" spans="1:11" x14ac:dyDescent="0.2">
      <c r="A84" s="16" t="s">
        <v>86</v>
      </c>
      <c r="B84" s="3">
        <v>22</v>
      </c>
      <c r="C84" s="4">
        <v>1.7488066893880156</v>
      </c>
      <c r="D84" s="5">
        <v>0.27769581060937504</v>
      </c>
      <c r="E84" s="5">
        <v>0.16919776627201888</v>
      </c>
      <c r="F84" s="4">
        <f t="shared" si="4"/>
        <v>1.4473619309026453</v>
      </c>
      <c r="G84" s="5">
        <v>0.15662492449704662</v>
      </c>
      <c r="H84" s="4">
        <f t="shared" si="3"/>
        <v>1.7161544998700602</v>
      </c>
      <c r="I84" s="39">
        <v>0.45212345785662522</v>
      </c>
      <c r="J84" s="5">
        <v>0.61195725989266347</v>
      </c>
      <c r="K84" s="40">
        <v>0.62509170326893737</v>
      </c>
    </row>
    <row r="85" spans="1:11" x14ac:dyDescent="0.2">
      <c r="A85" s="16" t="s">
        <v>157</v>
      </c>
      <c r="B85" s="3">
        <v>0</v>
      </c>
      <c r="C85" s="4">
        <v>0</v>
      </c>
      <c r="D85" s="5" t="s">
        <v>158</v>
      </c>
      <c r="E85" s="5">
        <v>0</v>
      </c>
      <c r="F85" s="4" t="e">
        <f t="shared" si="4"/>
        <v>#VALUE!</v>
      </c>
      <c r="G85" s="5" t="s">
        <v>158</v>
      </c>
      <c r="H85" s="4" t="e">
        <f t="shared" si="3"/>
        <v>#VALUE!</v>
      </c>
      <c r="I85" s="39">
        <v>0</v>
      </c>
      <c r="J85" s="5">
        <v>0</v>
      </c>
      <c r="K85" s="40" t="s">
        <v>158</v>
      </c>
    </row>
    <row r="86" spans="1:11" x14ac:dyDescent="0.2">
      <c r="A86" s="16" t="s">
        <v>87</v>
      </c>
      <c r="B86" s="3">
        <v>45</v>
      </c>
      <c r="C86" s="4">
        <v>1.4810447531164652</v>
      </c>
      <c r="D86" s="5">
        <v>0.11203007073937279</v>
      </c>
      <c r="E86" s="5">
        <v>0.12345497510463832</v>
      </c>
      <c r="F86" s="4">
        <f t="shared" si="4"/>
        <v>1.366249022165837</v>
      </c>
      <c r="G86" s="5">
        <v>0.13499730258507991</v>
      </c>
      <c r="H86" s="4">
        <f t="shared" si="3"/>
        <v>1.5794737129131535</v>
      </c>
      <c r="I86" s="39">
        <v>0.42716953816412062</v>
      </c>
      <c r="J86" s="5">
        <v>0.52456514773580654</v>
      </c>
      <c r="K86" s="40">
        <v>0.49831320624846626</v>
      </c>
    </row>
    <row r="87" spans="1:11" x14ac:dyDescent="0.2">
      <c r="A87" s="16" t="s">
        <v>88</v>
      </c>
      <c r="B87" s="3">
        <v>16</v>
      </c>
      <c r="C87" s="4">
        <v>1.3982315136106445</v>
      </c>
      <c r="D87" s="5">
        <v>0.29663824171213976</v>
      </c>
      <c r="E87" s="5">
        <v>0.11359701679130901</v>
      </c>
      <c r="F87" s="4">
        <f t="shared" si="4"/>
        <v>1.1437676051265997</v>
      </c>
      <c r="G87" s="5">
        <v>8.6566141346598888E-2</v>
      </c>
      <c r="H87" s="4">
        <f t="shared" si="3"/>
        <v>1.2521624792984578</v>
      </c>
      <c r="I87" s="39">
        <v>0.22735537203312695</v>
      </c>
      <c r="J87" s="5">
        <v>0.32237156784201798</v>
      </c>
      <c r="K87" s="40">
        <v>0.45608941355060745</v>
      </c>
    </row>
    <row r="88" spans="1:11" x14ac:dyDescent="0.2">
      <c r="A88" s="16" t="s">
        <v>30</v>
      </c>
      <c r="B88" s="3">
        <v>178</v>
      </c>
      <c r="C88" s="4">
        <v>1.8766894124374029</v>
      </c>
      <c r="D88" s="5">
        <v>0.1065012613455836</v>
      </c>
      <c r="E88" s="5">
        <v>4.3571987417285019E-2</v>
      </c>
      <c r="F88" s="4">
        <f t="shared" si="4"/>
        <v>1.7378750025620404</v>
      </c>
      <c r="G88" s="5">
        <v>6.5088964281952003E-2</v>
      </c>
      <c r="H88" s="4">
        <f t="shared" si="3"/>
        <v>1.8588667115553779</v>
      </c>
      <c r="I88" s="39">
        <v>0.35672491800250383</v>
      </c>
      <c r="J88" s="5">
        <v>0.47784778178496345</v>
      </c>
      <c r="K88" s="40">
        <v>0.93461326652315213</v>
      </c>
    </row>
    <row r="89" spans="1:11" x14ac:dyDescent="0.2">
      <c r="A89" s="16" t="s">
        <v>31</v>
      </c>
      <c r="B89" s="3">
        <v>65</v>
      </c>
      <c r="C89" s="4">
        <v>1.848586795698725</v>
      </c>
      <c r="D89" s="5">
        <v>0.11436075324680157</v>
      </c>
      <c r="E89" s="5">
        <v>8.5041210997279695E-2</v>
      </c>
      <c r="F89" s="4">
        <f t="shared" si="4"/>
        <v>1.7025574788990701</v>
      </c>
      <c r="G89" s="5">
        <v>5.1405028591928165E-2</v>
      </c>
      <c r="H89" s="4">
        <f t="shared" si="3"/>
        <v>1.7948202659896397</v>
      </c>
      <c r="I89" s="39">
        <v>0.35080095011554879</v>
      </c>
      <c r="J89" s="5">
        <v>0.45111923735477283</v>
      </c>
      <c r="K89" s="40">
        <v>0.90854079421256961</v>
      </c>
    </row>
    <row r="90" spans="1:11" x14ac:dyDescent="0.2">
      <c r="A90" s="16" t="s">
        <v>89</v>
      </c>
      <c r="B90" s="3">
        <v>39</v>
      </c>
      <c r="C90" s="4">
        <v>0.9783124200134955</v>
      </c>
      <c r="D90" s="5">
        <v>0.3878831391482952</v>
      </c>
      <c r="E90" s="5">
        <v>0.21733023996850589</v>
      </c>
      <c r="F90" s="4">
        <f t="shared" si="4"/>
        <v>0.75784573345228479</v>
      </c>
      <c r="G90" s="5">
        <v>0.26106786297360562</v>
      </c>
      <c r="H90" s="4">
        <f t="shared" si="3"/>
        <v>1.0255958503875637</v>
      </c>
      <c r="I90" s="39">
        <v>0.27603324666994838</v>
      </c>
      <c r="J90" s="5">
        <v>0.29760655428460064</v>
      </c>
      <c r="K90" s="40">
        <v>0.90058886190117293</v>
      </c>
    </row>
    <row r="91" spans="1:11" x14ac:dyDescent="0.2">
      <c r="A91" s="16" t="s">
        <v>32</v>
      </c>
      <c r="B91" s="3">
        <v>10</v>
      </c>
      <c r="C91" s="4">
        <v>1.2641593097045987</v>
      </c>
      <c r="D91" s="5">
        <v>6.6855758370961235E-2</v>
      </c>
      <c r="E91" s="5">
        <v>5.4238025271751186E-2</v>
      </c>
      <c r="F91" s="4">
        <f t="shared" si="4"/>
        <v>1.2037986556666933</v>
      </c>
      <c r="G91" s="5">
        <v>0.12987946908986522</v>
      </c>
      <c r="H91" s="4">
        <f t="shared" si="3"/>
        <v>1.3834849459390823</v>
      </c>
      <c r="I91" s="39">
        <v>0.37449655519883318</v>
      </c>
      <c r="J91" s="5">
        <v>0.52851240837162106</v>
      </c>
      <c r="K91" s="40">
        <v>0.4231911458767641</v>
      </c>
    </row>
    <row r="92" spans="1:11" x14ac:dyDescent="0.2">
      <c r="A92" s="16" t="s">
        <v>90</v>
      </c>
      <c r="B92" s="3">
        <v>27</v>
      </c>
      <c r="C92" s="4">
        <v>1.7105618716406399</v>
      </c>
      <c r="D92" s="5">
        <v>8.1596804352451494E-2</v>
      </c>
      <c r="E92" s="5">
        <v>7.7560130499076091E-2</v>
      </c>
      <c r="F92" s="4">
        <f t="shared" si="4"/>
        <v>1.6119164483398745</v>
      </c>
      <c r="G92" s="5">
        <v>3.2598781711145157E-2</v>
      </c>
      <c r="H92" s="4">
        <f t="shared" si="3"/>
        <v>1.6662336348831999</v>
      </c>
      <c r="I92" s="39">
        <v>0.44009678479004277</v>
      </c>
      <c r="J92" s="5">
        <v>0.5695142713897311</v>
      </c>
      <c r="K92" s="40">
        <v>0.48592564924200587</v>
      </c>
    </row>
    <row r="93" spans="1:11" x14ac:dyDescent="0.2">
      <c r="A93" s="16" t="s">
        <v>91</v>
      </c>
      <c r="B93" s="3">
        <v>20</v>
      </c>
      <c r="C93" s="4">
        <v>2.1067371064401899</v>
      </c>
      <c r="D93" s="5">
        <v>0.19839324185342722</v>
      </c>
      <c r="E93" s="5">
        <v>8.7523837746768723E-2</v>
      </c>
      <c r="F93" s="4">
        <f t="shared" si="4"/>
        <v>1.8338669930332869</v>
      </c>
      <c r="G93" s="5">
        <v>6.1395763323006537E-2</v>
      </c>
      <c r="H93" s="4">
        <f t="shared" si="3"/>
        <v>1.9538234767891685</v>
      </c>
      <c r="I93" s="39">
        <v>0.44823770268068097</v>
      </c>
      <c r="J93" s="5">
        <v>0.54646331869959275</v>
      </c>
      <c r="K93" s="40">
        <v>0.31494122513989181</v>
      </c>
    </row>
    <row r="94" spans="1:11" x14ac:dyDescent="0.2">
      <c r="A94" s="16" t="s">
        <v>92</v>
      </c>
      <c r="B94" s="3">
        <v>181</v>
      </c>
      <c r="C94" s="4">
        <v>2.2316745817219279</v>
      </c>
      <c r="D94" s="5">
        <v>4.6708998397116466E-2</v>
      </c>
      <c r="E94" s="5">
        <v>3.0980274020698733E-2</v>
      </c>
      <c r="F94" s="4">
        <f t="shared" si="4"/>
        <v>2.1561411853442758</v>
      </c>
      <c r="G94" s="5">
        <v>7.0791951470725922E-2</v>
      </c>
      <c r="H94" s="4">
        <f t="shared" si="3"/>
        <v>2.3204073498469575</v>
      </c>
      <c r="I94" s="39">
        <v>0.3842104862754494</v>
      </c>
      <c r="J94" s="5">
        <v>0.53670087378603504</v>
      </c>
      <c r="K94" s="40">
        <v>1.581494130350052</v>
      </c>
    </row>
    <row r="95" spans="1:11" x14ac:dyDescent="0.2">
      <c r="A95" s="16" t="s">
        <v>33</v>
      </c>
      <c r="B95" s="3">
        <v>101</v>
      </c>
      <c r="C95" s="4">
        <v>1.6887598195879101</v>
      </c>
      <c r="D95" s="5">
        <v>0.55552944798232406</v>
      </c>
      <c r="E95" s="5">
        <v>9.6300565587485426E-2</v>
      </c>
      <c r="F95" s="4">
        <f t="shared" si="4"/>
        <v>1.1920822315542556</v>
      </c>
      <c r="G95" s="5">
        <v>0.12846042517492276</v>
      </c>
      <c r="H95" s="4">
        <f t="shared" si="3"/>
        <v>1.3677889862815615</v>
      </c>
      <c r="I95" s="39">
        <v>0.3463742730329708</v>
      </c>
      <c r="J95" s="5">
        <v>0.39683853780597173</v>
      </c>
      <c r="K95" s="40">
        <v>0.83008355372966325</v>
      </c>
    </row>
    <row r="96" spans="1:11" x14ac:dyDescent="0.2">
      <c r="A96" s="16" t="s">
        <v>93</v>
      </c>
      <c r="B96" s="3">
        <v>6</v>
      </c>
      <c r="C96" s="4">
        <v>1.738287743905693</v>
      </c>
      <c r="D96" s="5">
        <v>7.4175723858261919E-2</v>
      </c>
      <c r="E96" s="5">
        <v>0.13655563918074823</v>
      </c>
      <c r="F96" s="4">
        <f t="shared" si="4"/>
        <v>1.6466799840697304</v>
      </c>
      <c r="G96" s="5">
        <v>7.6793765728487687E-2</v>
      </c>
      <c r="H96" s="4">
        <f t="shared" si="3"/>
        <v>1.7836534491874396</v>
      </c>
      <c r="I96" s="39">
        <v>0.35816690155663772</v>
      </c>
      <c r="J96" s="5">
        <v>0.4172211567977781</v>
      </c>
      <c r="K96" s="40">
        <v>6.9141580081040738E-2</v>
      </c>
    </row>
    <row r="97" spans="1:11" x14ac:dyDescent="0.2">
      <c r="A97" s="16" t="s">
        <v>34</v>
      </c>
      <c r="B97" s="3">
        <v>111</v>
      </c>
      <c r="C97" s="4">
        <v>1.9446219519374974</v>
      </c>
      <c r="D97" s="5">
        <v>8.7002279631195625E-2</v>
      </c>
      <c r="E97" s="5">
        <v>5.1427229456409727E-2</v>
      </c>
      <c r="F97" s="4">
        <f t="shared" si="4"/>
        <v>1.8255046522689347</v>
      </c>
      <c r="G97" s="5">
        <v>5.3107316634395142E-2</v>
      </c>
      <c r="H97" s="4">
        <f t="shared" si="3"/>
        <v>1.9278897010592793</v>
      </c>
      <c r="I97" s="39">
        <v>0.39083356305429312</v>
      </c>
      <c r="J97" s="5">
        <v>0.5085518634646613</v>
      </c>
      <c r="K97" s="40">
        <v>0.24416465279688282</v>
      </c>
    </row>
    <row r="98" spans="1:11" x14ac:dyDescent="0.2">
      <c r="A98" s="16" t="s">
        <v>35</v>
      </c>
      <c r="B98" s="3">
        <v>9</v>
      </c>
      <c r="C98" s="4">
        <v>1.7381994572961132</v>
      </c>
      <c r="D98" s="5">
        <v>0.18981847335030907</v>
      </c>
      <c r="E98" s="5">
        <v>8.6495629046875702E-2</v>
      </c>
      <c r="F98" s="4">
        <f t="shared" si="4"/>
        <v>1.5215812804903048</v>
      </c>
      <c r="G98" s="5">
        <v>8.6737275558007795E-2</v>
      </c>
      <c r="H98" s="4">
        <f t="shared" si="3"/>
        <v>1.6660937096934489</v>
      </c>
      <c r="I98" s="39">
        <v>0.2918820541666316</v>
      </c>
      <c r="J98" s="5">
        <v>0.47805928014337101</v>
      </c>
      <c r="K98" s="40">
        <v>0.21447570173244235</v>
      </c>
    </row>
    <row r="99" spans="1:11" x14ac:dyDescent="0.2">
      <c r="A99" s="16" t="s">
        <v>112</v>
      </c>
      <c r="B99" s="3">
        <v>2</v>
      </c>
      <c r="C99" s="4">
        <v>1.3687702191277502</v>
      </c>
      <c r="D99" s="5">
        <v>1.2929174017830156E-2</v>
      </c>
      <c r="E99" s="5">
        <v>0.14094449853943525</v>
      </c>
      <c r="F99" s="4">
        <f t="shared" si="4"/>
        <v>1.3556248865816141</v>
      </c>
      <c r="G99" s="5">
        <v>1.0458335815424963E-2</v>
      </c>
      <c r="H99" s="4">
        <f t="shared" si="3"/>
        <v>1.3699523078684184</v>
      </c>
      <c r="I99" s="39">
        <v>0.45911503001715265</v>
      </c>
      <c r="J99" s="5">
        <v>0.53073266889550608</v>
      </c>
      <c r="K99" s="40">
        <v>1.0084199464596182</v>
      </c>
    </row>
    <row r="100" spans="1:11" x14ac:dyDescent="0.2">
      <c r="A100" s="16" t="s">
        <v>94</v>
      </c>
      <c r="B100" s="3">
        <v>79</v>
      </c>
      <c r="C100" s="4">
        <v>1.3928424121789038</v>
      </c>
      <c r="D100" s="5">
        <v>0.46450391922867423</v>
      </c>
      <c r="E100" s="5">
        <v>0.18028855371151811</v>
      </c>
      <c r="F100" s="4">
        <f t="shared" si="4"/>
        <v>1.0329762683424462</v>
      </c>
      <c r="G100" s="5">
        <v>0.11314567291007135</v>
      </c>
      <c r="H100" s="4">
        <f t="shared" si="3"/>
        <v>1.1647643099763558</v>
      </c>
      <c r="I100" s="39">
        <v>0.29501804107233781</v>
      </c>
      <c r="J100" s="5">
        <v>0.38849072883592045</v>
      </c>
      <c r="K100" s="40">
        <v>0.22169517397922905</v>
      </c>
    </row>
    <row r="101" spans="1:11" s="1" customFormat="1" x14ac:dyDescent="0.2">
      <c r="A101" s="16" t="s">
        <v>95</v>
      </c>
      <c r="B101" s="3">
        <v>9</v>
      </c>
      <c r="C101" s="4">
        <v>0.85119657874741028</v>
      </c>
      <c r="D101" s="5">
        <v>0.16123245624157215</v>
      </c>
      <c r="E101" s="5">
        <v>0.21268370409817003</v>
      </c>
      <c r="F101" s="4">
        <f t="shared" si="4"/>
        <v>0.75937023286610739</v>
      </c>
      <c r="G101" s="5">
        <v>0.16754874624130756</v>
      </c>
      <c r="H101" s="4">
        <f t="shared" si="3"/>
        <v>0.91220984945051276</v>
      </c>
      <c r="I101" s="39">
        <v>0.19248117501385714</v>
      </c>
      <c r="J101" s="5">
        <v>0.25463849782305353</v>
      </c>
      <c r="K101" s="40">
        <v>0.31090006527901548</v>
      </c>
    </row>
    <row r="102" spans="1:11" x14ac:dyDescent="0.2">
      <c r="A102" s="16" t="s">
        <v>36</v>
      </c>
      <c r="B102" s="3">
        <v>9</v>
      </c>
      <c r="C102" s="4">
        <v>1.559146434180386</v>
      </c>
      <c r="D102" s="5">
        <v>0.35119233975493985</v>
      </c>
      <c r="E102" s="5">
        <v>0.15813983869818024</v>
      </c>
      <c r="F102" s="4">
        <f t="shared" si="4"/>
        <v>1.2340933388265298</v>
      </c>
      <c r="G102" s="5">
        <v>5.0298916761541405E-2</v>
      </c>
      <c r="H102" s="4">
        <f t="shared" si="3"/>
        <v>1.2994544921632607</v>
      </c>
      <c r="I102" s="39">
        <v>0.61134805781229729</v>
      </c>
      <c r="J102" s="5">
        <v>0.60238599325422904</v>
      </c>
      <c r="K102" s="40">
        <v>0.47935933788193114</v>
      </c>
    </row>
    <row r="103" spans="1:11" x14ac:dyDescent="0.2">
      <c r="A103" s="16" t="s">
        <v>107</v>
      </c>
      <c r="B103" s="3">
        <v>3</v>
      </c>
      <c r="C103" s="4">
        <v>1.3613081503001225</v>
      </c>
      <c r="D103" s="5">
        <v>0.72342689228898582</v>
      </c>
      <c r="E103" s="5">
        <v>0.13442218350754939</v>
      </c>
      <c r="F103" s="4">
        <f t="shared" si="4"/>
        <v>0.88249350173246577</v>
      </c>
      <c r="G103" s="5">
        <v>3.6181909045477259E-2</v>
      </c>
      <c r="H103" s="4">
        <f t="shared" si="3"/>
        <v>0.91562247068685265</v>
      </c>
      <c r="I103" s="39">
        <v>0.33680503937897938</v>
      </c>
      <c r="J103" s="5">
        <v>0.38967692612362792</v>
      </c>
      <c r="K103" s="40">
        <v>0.48618345820769615</v>
      </c>
    </row>
    <row r="104" spans="1:11" x14ac:dyDescent="0.2">
      <c r="A104" s="16" t="s">
        <v>108</v>
      </c>
      <c r="B104" s="3">
        <v>32</v>
      </c>
      <c r="C104" s="4">
        <v>1.1377206594703864</v>
      </c>
      <c r="D104" s="5">
        <v>1.2124806299387114</v>
      </c>
      <c r="E104" s="5">
        <v>0.18984450507250133</v>
      </c>
      <c r="F104" s="4">
        <f t="shared" si="4"/>
        <v>0.59586478084366867</v>
      </c>
      <c r="G104" s="5">
        <v>9.5581179848919423E-2</v>
      </c>
      <c r="H104" s="4">
        <f t="shared" si="3"/>
        <v>0.6588372196236818</v>
      </c>
      <c r="I104" s="39">
        <v>0.26616791639440435</v>
      </c>
      <c r="J104" s="5">
        <v>0.4449192153641322</v>
      </c>
      <c r="K104" s="40">
        <v>0.25023527993189265</v>
      </c>
    </row>
    <row r="105" spans="1:11" x14ac:dyDescent="0.2">
      <c r="A105" s="17" t="s">
        <v>152</v>
      </c>
      <c r="B105" s="6">
        <v>6307</v>
      </c>
      <c r="C105" s="7">
        <v>1.7486694035758874</v>
      </c>
      <c r="D105" s="8">
        <v>0.73111152825965198</v>
      </c>
      <c r="E105" s="8">
        <v>0.10950915907366368</v>
      </c>
      <c r="F105" s="4">
        <f t="shared" si="4"/>
        <v>1.1293879764697379</v>
      </c>
      <c r="G105" s="8">
        <v>0.11995741702347493</v>
      </c>
      <c r="H105" s="4">
        <f t="shared" si="3"/>
        <v>1.2833333276326973</v>
      </c>
      <c r="I105" s="39">
        <v>0.35506308808618198</v>
      </c>
      <c r="J105" s="5">
        <v>0.4449192153641322</v>
      </c>
      <c r="K105" s="40">
        <v>0.23673691490402263</v>
      </c>
    </row>
    <row r="106" spans="1:11" s="1" customFormat="1" x14ac:dyDescent="0.2">
      <c r="A106" s="18" t="s">
        <v>113</v>
      </c>
      <c r="B106" s="19">
        <v>6129</v>
      </c>
      <c r="C106" s="20">
        <v>1.7582226456146191</v>
      </c>
      <c r="D106" s="21">
        <v>0.30782733357548481</v>
      </c>
      <c r="E106" s="21">
        <v>0.10860797126273326</v>
      </c>
      <c r="F106" s="4">
        <f t="shared" si="4"/>
        <v>1.428438365656822</v>
      </c>
      <c r="G106" s="21">
        <v>0.10272997708332539</v>
      </c>
      <c r="H106" s="4">
        <f t="shared" si="3"/>
        <v>1.5919827133124613</v>
      </c>
      <c r="I106" s="39">
        <v>0.35750747813147143</v>
      </c>
      <c r="J106" s="5">
        <v>0.44706155154971283</v>
      </c>
      <c r="K106" s="40">
        <v>0.24508975590484322</v>
      </c>
    </row>
  </sheetData>
  <mergeCells count="9">
    <mergeCell ref="H1:H7"/>
    <mergeCell ref="B1:G1"/>
    <mergeCell ref="B2:G2"/>
    <mergeCell ref="B4:G4"/>
    <mergeCell ref="B5:G5"/>
    <mergeCell ref="B6:G6"/>
    <mergeCell ref="B7:G7"/>
    <mergeCell ref="B3:E3"/>
    <mergeCell ref="F3:G3"/>
  </mergeCells>
  <phoneticPr fontId="1" type="noConversion"/>
  <dataValidations count="1">
    <dataValidation type="list" allowBlank="1" showInputMessage="1" showErrorMessage="1" sqref="F8" xr:uid="{00000000-0002-0000-0100-000000000000}">
      <formula1>$N$8:$N$9</formula1>
    </dataValidation>
  </dataValidations>
  <hyperlinks>
    <hyperlink ref="B2" r:id="rId1" xr:uid="{00000000-0004-0000-0100-000000000000}"/>
    <hyperlink ref="B4" r:id="rId2" xr:uid="{00000000-0004-0000-0100-000001000000}"/>
    <hyperlink ref="B5" r:id="rId3" display="http://www.stern.nyu.edu/~adamodar/New_Home_Page/data.html" xr:uid="{00000000-0004-0000-0100-000002000000}"/>
    <hyperlink ref="B6" r:id="rId4" display="http://www.stern.nyu.edu/~adamodar/pc/datasets/indname.xls" xr:uid="{00000000-0004-0000-0100-000003000000}"/>
    <hyperlink ref="B7" r:id="rId5" display="http://www.stern.nyu.edu/~adamodar/New_Home_Page/datafile/variable.htm" xr:uid="{00000000-0004-0000-0100-000004000000}"/>
    <hyperlink ref="H1:H7" r:id="rId6" display="YouTube Video explaining estimation choices and process." xr:uid="{00000000-0004-0000-0100-000005000000}"/>
  </hyperlinks>
  <pageMargins left="0.75" right="0.75" top="1" bottom="1" header="0.5" footer="0.5"/>
  <pageSetup scale="60" orientation="landscape" horizontalDpi="4294967292" verticalDpi="4294967292"/>
  <headerFooter alignWithMargins="0"/>
  <legacyDrawing r:id="rId7"/>
  <tableParts count="1">
    <tablePart r:id="rId8"/>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3" sqref="A3"/>
    </sheetView>
  </sheetViews>
  <sheetFormatPr baseColWidth="10" defaultRowHeight="16" x14ac:dyDescent="0.2"/>
  <sheetData>
    <row r="1" spans="1:1" x14ac:dyDescent="0.2">
      <c r="A1" t="s">
        <v>117</v>
      </c>
    </row>
    <row r="2" spans="1:1" x14ac:dyDescent="0.2">
      <c r="A2" t="s">
        <v>115</v>
      </c>
    </row>
  </sheetData>
  <pageMargins left="0.75" right="0.75" top="1" bottom="1"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Explanations and FAQs</vt:lpstr>
      <vt:lpstr>Industry Averages</vt:lpstr>
      <vt:lpstr>Inputs</vt:lpstr>
      <vt:lpstr>'Industry Averages'!Print_Titles</vt:lpstr>
    </vt:vector>
  </TitlesOfParts>
  <Company>Stern School of Business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2014-01-12T16:51:23Z</cp:lastPrinted>
  <dcterms:created xsi:type="dcterms:W3CDTF">2014-01-06T21:28:12Z</dcterms:created>
  <dcterms:modified xsi:type="dcterms:W3CDTF">2026-01-08T15:49:24Z</dcterms:modified>
</cp:coreProperties>
</file>