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inv4ed/"/>
    </mc:Choice>
  </mc:AlternateContent>
  <xr:revisionPtr revIDLastSave="0" documentId="8_{D888F31D-9D4D-474A-8B74-D7A2C0549B77}" xr6:coauthVersionLast="47" xr6:coauthVersionMax="47" xr10:uidLastSave="{00000000-0000-0000-0000-000000000000}"/>
  <bookViews>
    <workbookView xWindow="0" yWindow="760" windowWidth="25600" windowHeight="16860" tabRatio="500" xr2:uid="{00000000-000D-0000-FFFF-FFFF00000000}"/>
  </bookViews>
  <sheets>
    <sheet name="Sheet1" sheetId="1" r:id="rId1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26" i="1" l="1"/>
  <c r="H18" i="1"/>
  <c r="H17" i="1"/>
  <c r="D3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Aswath Damodaran</author>
  </authors>
  <commentList>
    <comment ref="C2" authorId="0" shapeId="0" xr:uid="{00000000-0006-0000-0000-000001000000}">
      <text>
        <r>
          <rPr>
            <b/>
            <sz val="9"/>
            <color indexed="81"/>
            <rFont val="Geneva"/>
            <family val="2"/>
          </rPr>
          <t>Aswath Damodaran:</t>
        </r>
        <r>
          <rPr>
            <sz val="9"/>
            <color indexed="81"/>
            <rFont val="Geneva"/>
            <family val="2"/>
          </rPr>
          <t xml:space="preserve">
Do not input. This will be recalculated if you change your debt ratio.</t>
        </r>
      </text>
    </comment>
    <comment ref="C8" authorId="0" shapeId="0" xr:uid="{00000000-0006-0000-0000-000002000000}">
      <text>
        <r>
          <rPr>
            <b/>
            <sz val="9"/>
            <color indexed="81"/>
            <rFont val="Geneva"/>
            <family val="2"/>
          </rPr>
          <t>Aswath Damodaran:</t>
        </r>
        <r>
          <rPr>
            <sz val="9"/>
            <color indexed="81"/>
            <rFont val="Geneva"/>
            <family val="2"/>
          </rPr>
          <t xml:space="preserve">
If you see potential for an immediate increase in revenues, this is the place to show it.</t>
        </r>
      </text>
    </comment>
    <comment ref="C13" authorId="0" shapeId="0" xr:uid="{00000000-0006-0000-0000-000003000000}">
      <text>
        <r>
          <rPr>
            <b/>
            <sz val="9"/>
            <color indexed="81"/>
            <rFont val="Geneva"/>
            <family val="2"/>
          </rPr>
          <t>Aswath Damodaran:</t>
        </r>
        <r>
          <rPr>
            <sz val="9"/>
            <color indexed="81"/>
            <rFont val="Geneva"/>
            <family val="2"/>
          </rPr>
          <t xml:space="preserve">
You can reinvest more or less than you are currently.. But consider the consequences for return on capital.</t>
        </r>
      </text>
    </comment>
    <comment ref="C15" authorId="0" shapeId="0" xr:uid="{00000000-0006-0000-0000-000004000000}">
      <text>
        <r>
          <rPr>
            <b/>
            <sz val="9"/>
            <color indexed="81"/>
            <rFont val="Geneva"/>
            <family val="2"/>
          </rPr>
          <t>Aswath Damodaran:</t>
        </r>
        <r>
          <rPr>
            <sz val="9"/>
            <color indexed="81"/>
            <rFont val="Geneva"/>
            <family val="2"/>
          </rPr>
          <t xml:space="preserve">
If you can strengthen competitive advantages, this is the place to show it.</t>
        </r>
      </text>
    </comment>
    <comment ref="C25" authorId="0" shapeId="0" xr:uid="{00000000-0006-0000-0000-000005000000}">
      <text>
        <r>
          <rPr>
            <b/>
            <sz val="9"/>
            <color indexed="81"/>
            <rFont val="Geneva"/>
            <family val="2"/>
          </rPr>
          <t>Aswath Damodaran:</t>
        </r>
        <r>
          <rPr>
            <sz val="9"/>
            <color indexed="81"/>
            <rFont val="Geneva"/>
            <family val="2"/>
          </rPr>
          <t xml:space="preserve">
You can reinvest more or less than you are currently.. But consider the consequences for return on capital.</t>
        </r>
      </text>
    </comment>
  </commentList>
</comments>
</file>

<file path=xl/sharedStrings.xml><?xml version="1.0" encoding="utf-8"?>
<sst xmlns="http://schemas.openxmlformats.org/spreadsheetml/2006/main" count="50" uniqueCount="40">
  <si>
    <t>Status Quo</t>
  </si>
  <si>
    <t>Beta</t>
  </si>
  <si>
    <t>Pre-tax cost of debt</t>
  </si>
  <si>
    <t>Marginal tax rate</t>
  </si>
  <si>
    <t>Effective Tax Rate</t>
  </si>
  <si>
    <t>Debt to Capital Ratio</t>
  </si>
  <si>
    <t>Revenues</t>
  </si>
  <si>
    <t>Operating Margin</t>
  </si>
  <si>
    <t>Operating Income (EBIT)</t>
  </si>
  <si>
    <t>Invested Capital</t>
  </si>
  <si>
    <t>Pre-tax return on capital</t>
  </si>
  <si>
    <t>Reinvestment Rate =</t>
  </si>
  <si>
    <t>Length of growth period =</t>
  </si>
  <si>
    <t>Return on capital - stable growth</t>
  </si>
  <si>
    <t>Status Quo Value</t>
  </si>
  <si>
    <t>Cost of Equity =</t>
  </si>
  <si>
    <t>After-tax cost of debt =</t>
  </si>
  <si>
    <t>Cost of capital =</t>
  </si>
  <si>
    <t>After-tax return on capital =</t>
  </si>
  <si>
    <t>Expected growth rate=</t>
  </si>
  <si>
    <t>Value of firm</t>
  </si>
  <si>
    <t>PV of FCFF in high growth =</t>
  </si>
  <si>
    <t>Terminal value =</t>
  </si>
  <si>
    <t>Value of operating assets today =</t>
  </si>
  <si>
    <t>Increases with debt ratio</t>
  </si>
  <si>
    <t>Set to industry average</t>
  </si>
  <si>
    <t>Adjusted to yield ROIC = Industry</t>
  </si>
  <si>
    <t>Adjustments made</t>
  </si>
  <si>
    <t>Value of Control</t>
  </si>
  <si>
    <t xml:space="preserve"> + Cash</t>
  </si>
  <si>
    <t xml:space="preserve"> + Minority Holdings</t>
  </si>
  <si>
    <t xml:space="preserve"> - Debt</t>
  </si>
  <si>
    <t xml:space="preserve"> - Minority Interests</t>
  </si>
  <si>
    <t>Value of equity</t>
  </si>
  <si>
    <t>Restructured</t>
  </si>
  <si>
    <t>Changes made</t>
  </si>
  <si>
    <t>Result of reinvestment/ROIC</t>
  </si>
  <si>
    <t>Left unchanged</t>
  </si>
  <si>
    <t>Due to debt ratio change</t>
  </si>
  <si>
    <t>Result of pre-tax ROIC change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</si>
</sst>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&quot;$&quot;#,##0.00"/>
  </numFmts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0"/>
      <name val="Verdana"/>
      <family val="2"/>
    </font>
    <font>
      <sz val="10"/>
      <color indexed="10"/>
      <name val="Verdana"/>
      <family val="2"/>
    </font>
    <font>
      <sz val="10"/>
      <color rgb="FFFF0000"/>
      <name val="Verdana"/>
      <family val="2"/>
    </font>
    <font>
      <b/>
      <sz val="9"/>
      <color indexed="81"/>
      <name val="Geneva"/>
      <family val="2"/>
    </font>
    <font>
      <sz val="9"/>
      <color indexed="81"/>
      <name val="Geneva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i/>
      <sz val="12"/>
      <color theme="1"/>
      <name val="Calibri"/>
      <family val="2"/>
      <scheme val="minor"/>
    </font>
    <font>
      <i/>
      <sz val="10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FF0000"/>
      <name val="Times New Roman"/>
      <family val="1"/>
    </font>
    <font>
      <sz val="12"/>
      <color rgb="FFFF0000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0">
    <xf numFmtId="0" fontId="0" fillId="0" borderId="0"/>
    <xf numFmtId="9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43">
    <xf numFmtId="0" fontId="0" fillId="0" borderId="0" xfId="0"/>
    <xf numFmtId="0" fontId="2" fillId="2" borderId="0" xfId="0" applyFont="1" applyFill="1"/>
    <xf numFmtId="0" fontId="0" fillId="2" borderId="0" xfId="0" applyFill="1" applyAlignment="1">
      <alignment horizontal="center"/>
    </xf>
    <xf numFmtId="165" fontId="0" fillId="2" borderId="2" xfId="0" applyNumberFormat="1" applyFill="1" applyBorder="1" applyAlignment="1">
      <alignment horizontal="center"/>
    </xf>
    <xf numFmtId="164" fontId="3" fillId="2" borderId="2" xfId="0" applyNumberFormat="1" applyFont="1" applyFill="1" applyBorder="1" applyAlignment="1">
      <alignment horizontal="center"/>
    </xf>
    <xf numFmtId="10" fontId="0" fillId="2" borderId="2" xfId="0" applyNumberFormat="1" applyFill="1" applyBorder="1" applyAlignment="1">
      <alignment horizontal="center"/>
    </xf>
    <xf numFmtId="10" fontId="4" fillId="2" borderId="2" xfId="0" applyNumberFormat="1" applyFon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10" fontId="0" fillId="2" borderId="2" xfId="1" applyNumberFormat="1" applyFont="1" applyFill="1" applyBorder="1" applyAlignment="1">
      <alignment horizontal="center"/>
    </xf>
    <xf numFmtId="165" fontId="4" fillId="2" borderId="2" xfId="0" applyNumberFormat="1" applyFont="1" applyFill="1" applyBorder="1" applyAlignment="1">
      <alignment horizontal="center"/>
    </xf>
    <xf numFmtId="0" fontId="9" fillId="0" borderId="1" xfId="0" applyFont="1" applyBorder="1"/>
    <xf numFmtId="0" fontId="0" fillId="0" borderId="1" xfId="0" applyBorder="1"/>
    <xf numFmtId="164" fontId="0" fillId="2" borderId="3" xfId="0" applyNumberFormat="1" applyFill="1" applyBorder="1" applyAlignment="1">
      <alignment horizontal="center"/>
    </xf>
    <xf numFmtId="10" fontId="0" fillId="2" borderId="3" xfId="0" applyNumberFormat="1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165" fontId="0" fillId="2" borderId="3" xfId="0" applyNumberFormat="1" applyFill="1" applyBorder="1" applyAlignment="1">
      <alignment horizontal="center"/>
    </xf>
    <xf numFmtId="10" fontId="0" fillId="2" borderId="3" xfId="1" applyNumberFormat="1" applyFont="1" applyFill="1" applyBorder="1" applyAlignment="1">
      <alignment horizontal="center"/>
    </xf>
    <xf numFmtId="1" fontId="0" fillId="2" borderId="3" xfId="0" applyNumberFormat="1" applyFill="1" applyBorder="1" applyAlignment="1">
      <alignment horizontal="center"/>
    </xf>
    <xf numFmtId="0" fontId="0" fillId="2" borderId="1" xfId="0" applyFill="1" applyBorder="1"/>
    <xf numFmtId="0" fontId="2" fillId="2" borderId="1" xfId="0" applyFont="1" applyFill="1" applyBorder="1" applyAlignment="1">
      <alignment horizontal="center"/>
    </xf>
    <xf numFmtId="0" fontId="0" fillId="2" borderId="4" xfId="0" applyFill="1" applyBorder="1"/>
    <xf numFmtId="0" fontId="9" fillId="0" borderId="0" xfId="0" applyFont="1"/>
    <xf numFmtId="0" fontId="0" fillId="0" borderId="4" xfId="0" applyBorder="1"/>
    <xf numFmtId="0" fontId="10" fillId="2" borderId="1" xfId="0" applyFont="1" applyFill="1" applyBorder="1"/>
    <xf numFmtId="0" fontId="11" fillId="2" borderId="1" xfId="0" applyFont="1" applyFill="1" applyBorder="1" applyAlignment="1">
      <alignment horizontal="center"/>
    </xf>
    <xf numFmtId="0" fontId="11" fillId="0" borderId="1" xfId="0" applyFont="1" applyBorder="1"/>
    <xf numFmtId="0" fontId="12" fillId="2" borderId="1" xfId="0" applyFont="1" applyFill="1" applyBorder="1"/>
    <xf numFmtId="10" fontId="13" fillId="2" borderId="1" xfId="0" applyNumberFormat="1" applyFont="1" applyFill="1" applyBorder="1" applyAlignment="1">
      <alignment horizontal="center"/>
    </xf>
    <xf numFmtId="10" fontId="14" fillId="2" borderId="1" xfId="1" applyNumberFormat="1" applyFont="1" applyFill="1" applyBorder="1" applyAlignment="1">
      <alignment horizontal="center"/>
    </xf>
    <xf numFmtId="0" fontId="12" fillId="0" borderId="1" xfId="0" applyFont="1" applyBorder="1"/>
    <xf numFmtId="10" fontId="12" fillId="2" borderId="1" xfId="0" applyNumberFormat="1" applyFont="1" applyFill="1" applyBorder="1" applyAlignment="1">
      <alignment horizontal="center"/>
    </xf>
    <xf numFmtId="10" fontId="14" fillId="2" borderId="1" xfId="0" applyNumberFormat="1" applyFont="1" applyFill="1" applyBorder="1" applyAlignment="1">
      <alignment horizontal="center"/>
    </xf>
    <xf numFmtId="10" fontId="12" fillId="2" borderId="3" xfId="0" applyNumberFormat="1" applyFont="1" applyFill="1" applyBorder="1" applyAlignment="1">
      <alignment horizontal="center"/>
    </xf>
    <xf numFmtId="10" fontId="15" fillId="2" borderId="2" xfId="0" applyNumberFormat="1" applyFont="1" applyFill="1" applyBorder="1" applyAlignment="1">
      <alignment horizontal="center"/>
    </xf>
    <xf numFmtId="10" fontId="14" fillId="2" borderId="2" xfId="0" applyNumberFormat="1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165" fontId="12" fillId="2" borderId="1" xfId="0" applyNumberFormat="1" applyFont="1" applyFill="1" applyBorder="1" applyAlignment="1">
      <alignment horizontal="center"/>
    </xf>
    <xf numFmtId="0" fontId="16" fillId="2" borderId="1" xfId="0" applyFont="1" applyFill="1" applyBorder="1"/>
    <xf numFmtId="165" fontId="16" fillId="2" borderId="1" xfId="0" applyNumberFormat="1" applyFont="1" applyFill="1" applyBorder="1" applyAlignment="1">
      <alignment horizontal="center"/>
    </xf>
    <xf numFmtId="0" fontId="17" fillId="0" borderId="1" xfId="0" applyFont="1" applyBorder="1" applyAlignment="1">
      <alignment horizontal="center"/>
    </xf>
    <xf numFmtId="165" fontId="16" fillId="0" borderId="1" xfId="0" applyNumberFormat="1" applyFont="1" applyBorder="1" applyAlignment="1">
      <alignment horizontal="center"/>
    </xf>
    <xf numFmtId="165" fontId="0" fillId="0" borderId="0" xfId="0" applyNumberFormat="1"/>
    <xf numFmtId="165" fontId="9" fillId="0" borderId="0" xfId="0" applyNumberFormat="1" applyFont="1"/>
  </cellXfs>
  <cellStyles count="20"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Normal" xfId="0" builtinId="0"/>
    <cellStyle name="Percent" xfId="1" builtinId="5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5"/>
  <sheetViews>
    <sheetView tabSelected="1" topLeftCell="A2" workbookViewId="0">
      <selection activeCell="H27" sqref="H27"/>
    </sheetView>
  </sheetViews>
  <sheetFormatPr baseColWidth="10" defaultRowHeight="16" x14ac:dyDescent="0.2"/>
  <cols>
    <col min="1" max="1" width="28.1640625" bestFit="1" customWidth="1"/>
    <col min="2" max="2" width="15.1640625" bestFit="1" customWidth="1"/>
    <col min="3" max="3" width="12.6640625" bestFit="1" customWidth="1"/>
    <col min="4" max="4" width="27.83203125" customWidth="1"/>
  </cols>
  <sheetData>
    <row r="1" spans="1:4" x14ac:dyDescent="0.2">
      <c r="A1" s="1"/>
      <c r="B1" s="19" t="s">
        <v>0</v>
      </c>
      <c r="C1" s="19" t="s">
        <v>34</v>
      </c>
      <c r="D1" s="10" t="s">
        <v>27</v>
      </c>
    </row>
    <row r="2" spans="1:4" x14ac:dyDescent="0.2">
      <c r="A2" s="18" t="s">
        <v>1</v>
      </c>
      <c r="B2" s="12">
        <v>0.79770747080012328</v>
      </c>
      <c r="C2" s="4">
        <v>0.82894699586859322</v>
      </c>
      <c r="D2" s="11" t="s">
        <v>24</v>
      </c>
    </row>
    <row r="3" spans="1:4" x14ac:dyDescent="0.2">
      <c r="A3" s="18" t="s">
        <v>2</v>
      </c>
      <c r="B3" s="13">
        <v>3.2000000000000001E-2</v>
      </c>
      <c r="C3" s="5">
        <v>3.2000000000000001E-2</v>
      </c>
      <c r="D3" s="11"/>
    </row>
    <row r="4" spans="1:4" x14ac:dyDescent="0.2">
      <c r="A4" s="18" t="s">
        <v>3</v>
      </c>
      <c r="B4" s="13">
        <v>0.3</v>
      </c>
      <c r="C4" s="5">
        <v>0.3</v>
      </c>
      <c r="D4" s="11"/>
    </row>
    <row r="5" spans="1:4" x14ac:dyDescent="0.2">
      <c r="A5" s="18" t="s">
        <v>4</v>
      </c>
      <c r="B5" s="13">
        <v>0.26356107660455486</v>
      </c>
      <c r="C5" s="5">
        <v>0.26356107660455486</v>
      </c>
      <c r="D5" s="11"/>
    </row>
    <row r="6" spans="1:4" x14ac:dyDescent="0.2">
      <c r="A6" s="18" t="s">
        <v>5</v>
      </c>
      <c r="B6" s="13">
        <v>0.1467</v>
      </c>
      <c r="C6" s="6">
        <v>0.18820000000000001</v>
      </c>
      <c r="D6" s="11" t="s">
        <v>25</v>
      </c>
    </row>
    <row r="7" spans="1:4" x14ac:dyDescent="0.2">
      <c r="A7" s="18"/>
      <c r="B7" s="14"/>
      <c r="C7" s="7"/>
      <c r="D7" s="11"/>
    </row>
    <row r="8" spans="1:4" x14ac:dyDescent="0.2">
      <c r="A8" s="18" t="s">
        <v>6</v>
      </c>
      <c r="B8" s="15">
        <v>22130</v>
      </c>
      <c r="C8" s="3">
        <v>22130</v>
      </c>
      <c r="D8" s="11"/>
    </row>
    <row r="9" spans="1:4" x14ac:dyDescent="0.2">
      <c r="A9" s="18" t="s">
        <v>7</v>
      </c>
      <c r="B9" s="16">
        <v>0.19972887483054677</v>
      </c>
      <c r="C9" s="8">
        <v>0.19972887483054677</v>
      </c>
      <c r="D9" s="11"/>
    </row>
    <row r="10" spans="1:4" x14ac:dyDescent="0.2">
      <c r="A10" s="18" t="s">
        <v>8</v>
      </c>
      <c r="B10" s="15">
        <v>4420</v>
      </c>
      <c r="C10" s="3">
        <v>4420</v>
      </c>
      <c r="D10" s="11"/>
    </row>
    <row r="11" spans="1:4" x14ac:dyDescent="0.2">
      <c r="A11" s="18" t="s">
        <v>9</v>
      </c>
      <c r="B11" s="15">
        <v>31526</v>
      </c>
      <c r="C11" s="9">
        <v>25758.300786743363</v>
      </c>
      <c r="D11" s="11" t="s">
        <v>26</v>
      </c>
    </row>
    <row r="12" spans="1:4" x14ac:dyDescent="0.2">
      <c r="A12" s="18" t="s">
        <v>10</v>
      </c>
      <c r="B12" s="13">
        <v>0.14020173824779547</v>
      </c>
      <c r="C12" s="5">
        <v>0.17159516990634627</v>
      </c>
      <c r="D12" s="11" t="s">
        <v>25</v>
      </c>
    </row>
    <row r="13" spans="1:4" x14ac:dyDescent="0.2">
      <c r="A13" s="18" t="s">
        <v>11</v>
      </c>
      <c r="B13" s="13">
        <v>0.16020000000000001</v>
      </c>
      <c r="C13" s="6">
        <v>0.33289999999999997</v>
      </c>
      <c r="D13" s="11" t="s">
        <v>25</v>
      </c>
    </row>
    <row r="14" spans="1:4" x14ac:dyDescent="0.2">
      <c r="A14" s="18"/>
      <c r="B14" s="14"/>
      <c r="C14" s="7"/>
      <c r="D14" s="11"/>
    </row>
    <row r="15" spans="1:4" x14ac:dyDescent="0.2">
      <c r="A15" s="18" t="s">
        <v>12</v>
      </c>
      <c r="B15" s="17">
        <v>5</v>
      </c>
      <c r="C15" s="7">
        <v>5</v>
      </c>
      <c r="D15" s="11"/>
    </row>
    <row r="16" spans="1:4" x14ac:dyDescent="0.2">
      <c r="A16" s="18" t="s">
        <v>13</v>
      </c>
      <c r="B16" s="13">
        <v>0.10325001717337651</v>
      </c>
      <c r="C16" s="5">
        <v>0.12636936218568814</v>
      </c>
      <c r="D16" s="11"/>
    </row>
    <row r="17" spans="1:8" x14ac:dyDescent="0.2">
      <c r="A17" s="20"/>
      <c r="B17" s="2"/>
      <c r="C17" s="2"/>
      <c r="D17" s="22"/>
      <c r="H17" s="41">
        <f>C35</f>
        <v>56194.436399449856</v>
      </c>
    </row>
    <row r="18" spans="1:8" s="21" customFormat="1" x14ac:dyDescent="0.2">
      <c r="A18" s="23"/>
      <c r="B18" s="24" t="s">
        <v>14</v>
      </c>
      <c r="C18" s="24" t="s">
        <v>34</v>
      </c>
      <c r="D18" s="25" t="s">
        <v>35</v>
      </c>
      <c r="H18" s="42">
        <f>H17+14591.76</f>
        <v>70786.196399449851</v>
      </c>
    </row>
    <row r="19" spans="1:8" x14ac:dyDescent="0.2">
      <c r="A19" s="26" t="s">
        <v>15</v>
      </c>
      <c r="B19" s="27">
        <v>9.0964089044164947E-2</v>
      </c>
      <c r="C19" s="28">
        <v>9.3743158464729262E-2</v>
      </c>
      <c r="D19" s="29" t="s">
        <v>24</v>
      </c>
    </row>
    <row r="20" spans="1:8" x14ac:dyDescent="0.2">
      <c r="A20" s="26" t="s">
        <v>16</v>
      </c>
      <c r="B20" s="27">
        <v>2.24E-2</v>
      </c>
      <c r="C20" s="27">
        <v>2.24E-2</v>
      </c>
      <c r="D20" s="29" t="s">
        <v>37</v>
      </c>
    </row>
    <row r="21" spans="1:8" x14ac:dyDescent="0.2">
      <c r="A21" s="26" t="s">
        <v>5</v>
      </c>
      <c r="B21" s="30">
        <v>0.1467</v>
      </c>
      <c r="C21" s="31">
        <v>0.18820000000000001</v>
      </c>
      <c r="D21" s="29" t="s">
        <v>25</v>
      </c>
    </row>
    <row r="22" spans="1:8" x14ac:dyDescent="0.2">
      <c r="A22" s="26" t="s">
        <v>17</v>
      </c>
      <c r="B22" s="27">
        <v>8.0905737181385939E-2</v>
      </c>
      <c r="C22" s="31">
        <v>8.0316376041667206E-2</v>
      </c>
      <c r="D22" s="29" t="s">
        <v>38</v>
      </c>
    </row>
    <row r="23" spans="1:8" x14ac:dyDescent="0.2">
      <c r="A23" s="26" t="s">
        <v>10</v>
      </c>
      <c r="B23" s="32">
        <v>0.14020173824779547</v>
      </c>
      <c r="C23" s="33">
        <v>0.17159516990634627</v>
      </c>
      <c r="D23" s="29" t="s">
        <v>25</v>
      </c>
    </row>
    <row r="24" spans="1:8" x14ac:dyDescent="0.2">
      <c r="A24" s="26" t="s">
        <v>18</v>
      </c>
      <c r="B24" s="27">
        <v>0.10325001717337651</v>
      </c>
      <c r="C24" s="27">
        <v>0.12636936218568814</v>
      </c>
      <c r="D24" s="29" t="s">
        <v>39</v>
      </c>
    </row>
    <row r="25" spans="1:8" x14ac:dyDescent="0.2">
      <c r="A25" s="26" t="s">
        <v>11</v>
      </c>
      <c r="B25" s="32">
        <v>0.16020000000000001</v>
      </c>
      <c r="C25" s="34">
        <v>0.33289999999999997</v>
      </c>
      <c r="D25" s="29" t="s">
        <v>25</v>
      </c>
    </row>
    <row r="26" spans="1:8" x14ac:dyDescent="0.2">
      <c r="A26" s="26" t="s">
        <v>19</v>
      </c>
      <c r="B26" s="30">
        <v>1.6540652751174917E-2</v>
      </c>
      <c r="C26" s="30">
        <v>4.2068360671615582E-2</v>
      </c>
      <c r="D26" s="29" t="s">
        <v>36</v>
      </c>
      <c r="H26" s="41">
        <f>C33+C34-C31</f>
        <v>13074</v>
      </c>
    </row>
    <row r="27" spans="1:8" x14ac:dyDescent="0.2">
      <c r="A27" s="23" t="s">
        <v>20</v>
      </c>
      <c r="B27" s="35"/>
      <c r="C27" s="35"/>
      <c r="D27" s="29"/>
    </row>
    <row r="28" spans="1:8" x14ac:dyDescent="0.2">
      <c r="A28" s="26" t="s">
        <v>21</v>
      </c>
      <c r="B28" s="36">
        <v>11411.724641911593</v>
      </c>
      <c r="C28" s="36">
        <v>9757.079397763473</v>
      </c>
      <c r="D28" s="29"/>
    </row>
    <row r="29" spans="1:8" x14ac:dyDescent="0.2">
      <c r="A29" s="26" t="s">
        <v>22</v>
      </c>
      <c r="B29" s="36">
        <v>47711.044814033114</v>
      </c>
      <c r="C29" s="36">
        <v>56935.0553435568</v>
      </c>
      <c r="D29" s="29"/>
    </row>
    <row r="30" spans="1:8" x14ac:dyDescent="0.2">
      <c r="A30" s="37" t="s">
        <v>23</v>
      </c>
      <c r="B30" s="38">
        <v>43747.242252379954</v>
      </c>
      <c r="C30" s="38">
        <v>48449.415358239457</v>
      </c>
      <c r="D30" s="29"/>
    </row>
    <row r="31" spans="1:8" x14ac:dyDescent="0.2">
      <c r="A31" s="26" t="s">
        <v>29</v>
      </c>
      <c r="B31" s="36">
        <v>1027</v>
      </c>
      <c r="C31" s="36">
        <v>1027</v>
      </c>
      <c r="D31" s="29"/>
    </row>
    <row r="32" spans="1:8" x14ac:dyDescent="0.2">
      <c r="A32" s="26" t="s">
        <v>30</v>
      </c>
      <c r="B32" s="36">
        <v>20819.021041210402</v>
      </c>
      <c r="C32" s="36">
        <v>20819.021041210402</v>
      </c>
      <c r="D32" s="29"/>
    </row>
    <row r="33" spans="1:4" x14ac:dyDescent="0.2">
      <c r="A33" s="26" t="s">
        <v>31</v>
      </c>
      <c r="B33" s="36">
        <v>12918</v>
      </c>
      <c r="C33" s="36">
        <v>12918</v>
      </c>
      <c r="D33" s="29"/>
    </row>
    <row r="34" spans="1:4" x14ac:dyDescent="0.2">
      <c r="A34" s="26" t="s">
        <v>32</v>
      </c>
      <c r="B34" s="36">
        <v>1183</v>
      </c>
      <c r="C34" s="36">
        <v>1183</v>
      </c>
      <c r="D34" s="39" t="s">
        <v>28</v>
      </c>
    </row>
    <row r="35" spans="1:4" x14ac:dyDescent="0.2">
      <c r="A35" s="37" t="s">
        <v>33</v>
      </c>
      <c r="B35" s="38">
        <v>51492.263293590353</v>
      </c>
      <c r="C35" s="38">
        <v>56194.436399449856</v>
      </c>
      <c r="D35" s="40">
        <f>C35-B35</f>
        <v>4702.1731058595033</v>
      </c>
    </row>
  </sheetData>
  <pageMargins left="0.75" right="0.75" top="1" bottom="1" header="0.5" footer="0.5"/>
  <pageSetup orientation="portrait" horizontalDpi="4294967292" verticalDpi="4294967292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Stern School of Business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Microsoft Office User</cp:lastModifiedBy>
  <dcterms:created xsi:type="dcterms:W3CDTF">2015-10-20T17:52:30Z</dcterms:created>
  <dcterms:modified xsi:type="dcterms:W3CDTF">2025-01-25T03:26:55Z</dcterms:modified>
</cp:coreProperties>
</file>