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TEACHING/cfspr25/"/>
    </mc:Choice>
  </mc:AlternateContent>
  <xr:revisionPtr revIDLastSave="0" documentId="13_ncr:1_{C3DFCA2D-E6FF-D14E-8B7D-4B8B6B9D9C9A}" xr6:coauthVersionLast="47" xr6:coauthVersionMax="47" xr10:uidLastSave="{00000000-0000-0000-0000-000000000000}"/>
  <bookViews>
    <workbookView xWindow="41400" yWindow="1300" windowWidth="30240" windowHeight="18440" xr2:uid="{68ADD407-FECE-994F-8EDC-B921FDFBC0EC}"/>
  </bookViews>
  <sheets>
    <sheet name="Quiz 2 solution" sheetId="1" r:id="rId1"/>
  </sheets>
  <definedNames>
    <definedName name="_xlnm.Print_Area" localSheetId="0">'Quiz 2 solution'!$A$1:$F$67</definedName>
  </definedName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1" l="1"/>
  <c r="C64" i="1"/>
  <c r="B58" i="1"/>
  <c r="C63" i="1"/>
  <c r="D63" i="1" s="1"/>
  <c r="E63" i="1" s="1"/>
  <c r="C62" i="1"/>
  <c r="D62" i="1" s="1"/>
  <c r="B59" i="1"/>
  <c r="C46" i="1"/>
  <c r="C48" i="1" s="1"/>
  <c r="B32" i="1"/>
  <c r="B36" i="1" s="1"/>
  <c r="B31" i="1"/>
  <c r="B33" i="1" s="1"/>
  <c r="B17" i="1"/>
  <c r="B14" i="1"/>
  <c r="B13" i="1"/>
  <c r="B18" i="1" s="1"/>
  <c r="C65" i="1" l="1"/>
  <c r="C66" i="1" s="1"/>
  <c r="B60" i="1"/>
  <c r="B65" i="1" s="1"/>
  <c r="B66" i="1" s="1"/>
  <c r="D64" i="1"/>
  <c r="E64" i="1" s="1"/>
  <c r="D65" i="1"/>
  <c r="D66" i="1" s="1"/>
  <c r="B67" i="1" s="1"/>
  <c r="E62" i="1"/>
  <c r="E65" i="1" s="1"/>
  <c r="E66" i="1" s="1"/>
  <c r="B34" i="1"/>
  <c r="B35" i="1" s="1"/>
  <c r="B37" i="1" s="1"/>
  <c r="B15" i="1"/>
  <c r="B16" i="1" s="1"/>
  <c r="B19" i="1" s="1"/>
</calcChain>
</file>

<file path=xl/sharedStrings.xml><?xml version="1.0" encoding="utf-8"?>
<sst xmlns="http://schemas.openxmlformats.org/spreadsheetml/2006/main" count="78" uniqueCount="69">
  <si>
    <t>Problem 1</t>
  </si>
  <si>
    <t>Movie =</t>
  </si>
  <si>
    <t>Streaming</t>
  </si>
  <si>
    <t>Unlevered beta</t>
  </si>
  <si>
    <t>D/E</t>
  </si>
  <si>
    <t>Company rating =</t>
  </si>
  <si>
    <t>Default spread =</t>
  </si>
  <si>
    <t>BB</t>
  </si>
  <si>
    <t>Riskfre rate =</t>
  </si>
  <si>
    <t xml:space="preserve">Tax rate = </t>
  </si>
  <si>
    <t>D/E ratio</t>
  </si>
  <si>
    <t>Levered beta =</t>
  </si>
  <si>
    <t>Cost of equity</t>
  </si>
  <si>
    <t>ERP</t>
  </si>
  <si>
    <t>After-tax cost of debt</t>
  </si>
  <si>
    <t>Cost of capital</t>
  </si>
  <si>
    <t>Debt to cxapital</t>
  </si>
  <si>
    <t>Problem 2</t>
  </si>
  <si>
    <t>Investment now =</t>
  </si>
  <si>
    <t>Streaming project</t>
  </si>
  <si>
    <t>Life</t>
  </si>
  <si>
    <t>Employee expenses before</t>
  </si>
  <si>
    <t>Employee expenses after</t>
  </si>
  <si>
    <t>EBIT</t>
  </si>
  <si>
    <t xml:space="preserve"> - Tax</t>
  </si>
  <si>
    <t>EBIT (1-t)</t>
  </si>
  <si>
    <t>Tax rate</t>
  </si>
  <si>
    <t>Casjflow to firm</t>
  </si>
  <si>
    <t>AI system to replace call center employees</t>
  </si>
  <si>
    <t>Problem 3</t>
  </si>
  <si>
    <t>Consulting business margin</t>
  </si>
  <si>
    <t>Data center upgrade (3 years before plan)</t>
  </si>
  <si>
    <t>PV of investing in center early =</t>
  </si>
  <si>
    <t>Annuity need to cover PV =</t>
  </si>
  <si>
    <t>Annual revenue needed for break even =</t>
  </si>
  <si>
    <t>Data service upgrade</t>
  </si>
  <si>
    <t>Cost</t>
  </si>
  <si>
    <t>Earlier by (years)</t>
  </si>
  <si>
    <t>Problem 4</t>
  </si>
  <si>
    <t>Net Income</t>
  </si>
  <si>
    <t xml:space="preserve"> + Depreciation</t>
  </si>
  <si>
    <t xml:space="preserve"> - Debt payment</t>
  </si>
  <si>
    <t>Initail investment</t>
  </si>
  <si>
    <t>Debt</t>
  </si>
  <si>
    <t>Investment</t>
  </si>
  <si>
    <t>Equity invested</t>
  </si>
  <si>
    <t>Cashflow to equity</t>
  </si>
  <si>
    <t>Project life</t>
  </si>
  <si>
    <t>NPV</t>
  </si>
  <si>
    <t>Grading template</t>
  </si>
  <si>
    <t>1. Wrong unlevered beta: -1 point</t>
  </si>
  <si>
    <t>2. Wrong Debt to Equity: -1/2 point</t>
  </si>
  <si>
    <t>4. Did not after-tax cost of debt: -1/2 point</t>
  </si>
  <si>
    <t>3. Wrong pre-tax cost of debt: -1/2 point</t>
  </si>
  <si>
    <t>6. Math errors: -1/2 point each</t>
  </si>
  <si>
    <t>Savings each year</t>
  </si>
  <si>
    <t>1. incremental savings incorrect: -1/2 point</t>
  </si>
  <si>
    <t>2. Depreciation incorrect: -1/2 point</t>
  </si>
  <si>
    <t xml:space="preserve"> - Depreciation</t>
  </si>
  <si>
    <t>4. Did not add back depreciation: -1/2 point</t>
  </si>
  <si>
    <t>2. Did not compute annuity correctly: -1/2 to -1 point</t>
  </si>
  <si>
    <t>3. Did not estimate revenues from earnings: -1/2 point</t>
  </si>
  <si>
    <t>1. Initial equity investment incorrect: -1 point</t>
  </si>
  <si>
    <t>3. Debt payments not considered or incorrect: -1/2 to -1 point</t>
  </si>
  <si>
    <t>5. Wrong weights on the cost of capital: -1/2 point</t>
  </si>
  <si>
    <t>3. Taxes computed incorrectly: -1/2 point</t>
  </si>
  <si>
    <t>1. PV of investing early incorrect or not computed: -1 point</t>
  </si>
  <si>
    <t>4. Tried to get to FCFF and cost of capital: -1.5 points</t>
  </si>
  <si>
    <t>(You cannot get there)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</si>
</sst>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%"/>
    <numFmt numFmtId="165" formatCode="0.0000%"/>
    <numFmt numFmtId="166" formatCode="0.00000%"/>
    <numFmt numFmtId="167" formatCode="&quot;$&quot;#,##0.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9" fontId="0" fillId="0" borderId="0" xfId="0" applyNumberForma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0" fontId="0" fillId="0" borderId="0" xfId="2" applyNumberFormat="1" applyFont="1"/>
    <xf numFmtId="0" fontId="2" fillId="0" borderId="0" xfId="0" applyFont="1"/>
    <xf numFmtId="0" fontId="0" fillId="0" borderId="1" xfId="0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9" fontId="0" fillId="0" borderId="1" xfId="0" applyNumberFormat="1" applyBorder="1"/>
    <xf numFmtId="10" fontId="0" fillId="0" borderId="1" xfId="0" applyNumberFormat="1" applyBorder="1"/>
    <xf numFmtId="0" fontId="4" fillId="0" borderId="0" xfId="0" applyFont="1"/>
    <xf numFmtId="6" fontId="0" fillId="0" borderId="0" xfId="0" applyNumberFormat="1"/>
    <xf numFmtId="167" fontId="0" fillId="0" borderId="0" xfId="0" applyNumberFormat="1"/>
    <xf numFmtId="8" fontId="0" fillId="0" borderId="0" xfId="0" applyNumberFormat="1"/>
    <xf numFmtId="8" fontId="0" fillId="2" borderId="2" xfId="0" applyNumberFormat="1" applyFill="1" applyBorder="1"/>
    <xf numFmtId="166" fontId="0" fillId="2" borderId="2" xfId="0" applyNumberFormat="1" applyFill="1" applyBorder="1"/>
    <xf numFmtId="44" fontId="0" fillId="0" borderId="0" xfId="1" applyFont="1"/>
    <xf numFmtId="167" fontId="0" fillId="2" borderId="3" xfId="0" applyNumberFormat="1" applyFill="1" applyBorder="1"/>
    <xf numFmtId="0" fontId="0" fillId="0" borderId="1" xfId="0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2" borderId="4" xfId="0" applyNumberFormat="1" applyFill="1" applyBorder="1"/>
    <xf numFmtId="0" fontId="5" fillId="3" borderId="0" xfId="0" applyFont="1" applyFill="1"/>
    <xf numFmtId="0" fontId="5" fillId="3" borderId="0" xfId="0" applyFont="1" applyFill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5C775-F794-DC48-AF10-E2E8B7EF8425}">
  <dimension ref="A1:F67"/>
  <sheetViews>
    <sheetView tabSelected="1" topLeftCell="A30" workbookViewId="0">
      <selection activeCell="F63" sqref="F63"/>
    </sheetView>
  </sheetViews>
  <sheetFormatPr baseColWidth="10" defaultRowHeight="16" x14ac:dyDescent="0.2"/>
  <cols>
    <col min="1" max="1" width="20.33203125" customWidth="1"/>
    <col min="2" max="2" width="20.33203125" bestFit="1" customWidth="1"/>
    <col min="4" max="4" width="15" customWidth="1"/>
    <col min="5" max="5" width="14.1640625" customWidth="1"/>
    <col min="6" max="6" width="55.5" customWidth="1"/>
  </cols>
  <sheetData>
    <row r="1" spans="1:6" x14ac:dyDescent="0.2">
      <c r="A1" s="6" t="s">
        <v>0</v>
      </c>
      <c r="F1" s="24" t="s">
        <v>49</v>
      </c>
    </row>
    <row r="2" spans="1:6" x14ac:dyDescent="0.2">
      <c r="A2" s="7"/>
      <c r="B2" s="8" t="s">
        <v>3</v>
      </c>
      <c r="C2" s="8" t="s">
        <v>4</v>
      </c>
      <c r="F2" s="23" t="s">
        <v>50</v>
      </c>
    </row>
    <row r="3" spans="1:6" x14ac:dyDescent="0.2">
      <c r="A3" s="7" t="s">
        <v>1</v>
      </c>
      <c r="B3" s="9">
        <v>0.9</v>
      </c>
      <c r="C3" s="10">
        <v>0.2</v>
      </c>
      <c r="F3" s="23" t="s">
        <v>51</v>
      </c>
    </row>
    <row r="4" spans="1:6" x14ac:dyDescent="0.2">
      <c r="A4" s="7" t="s">
        <v>2</v>
      </c>
      <c r="B4" s="9">
        <v>1.2</v>
      </c>
      <c r="C4" s="10">
        <v>0.1</v>
      </c>
      <c r="F4" s="23" t="s">
        <v>53</v>
      </c>
    </row>
    <row r="5" spans="1:6" x14ac:dyDescent="0.2">
      <c r="F5" s="23" t="s">
        <v>52</v>
      </c>
    </row>
    <row r="6" spans="1:6" x14ac:dyDescent="0.2">
      <c r="A6" s="7" t="s">
        <v>5</v>
      </c>
      <c r="B6" s="7" t="s">
        <v>7</v>
      </c>
      <c r="F6" s="23" t="s">
        <v>64</v>
      </c>
    </row>
    <row r="7" spans="1:6" x14ac:dyDescent="0.2">
      <c r="A7" s="7" t="s">
        <v>6</v>
      </c>
      <c r="B7" s="11">
        <v>2.5000000000000001E-2</v>
      </c>
      <c r="F7" s="23" t="s">
        <v>54</v>
      </c>
    </row>
    <row r="8" spans="1:6" x14ac:dyDescent="0.2">
      <c r="A8" s="7" t="s">
        <v>8</v>
      </c>
      <c r="B8" s="11">
        <v>4.4999999999999998E-2</v>
      </c>
      <c r="F8" s="23"/>
    </row>
    <row r="9" spans="1:6" x14ac:dyDescent="0.2">
      <c r="A9" s="7" t="s">
        <v>9</v>
      </c>
      <c r="B9" s="10">
        <v>0.25</v>
      </c>
      <c r="F9" s="23"/>
    </row>
    <row r="10" spans="1:6" x14ac:dyDescent="0.2">
      <c r="A10" s="7" t="s">
        <v>13</v>
      </c>
      <c r="B10" s="10">
        <v>0.05</v>
      </c>
      <c r="F10" s="23"/>
    </row>
    <row r="11" spans="1:6" x14ac:dyDescent="0.2">
      <c r="B11" s="1"/>
      <c r="F11" s="23"/>
    </row>
    <row r="12" spans="1:6" x14ac:dyDescent="0.2">
      <c r="A12" t="s">
        <v>19</v>
      </c>
      <c r="F12" s="23"/>
    </row>
    <row r="13" spans="1:6" x14ac:dyDescent="0.2">
      <c r="A13" t="s">
        <v>10</v>
      </c>
      <c r="B13" s="1">
        <f>C3</f>
        <v>0.2</v>
      </c>
      <c r="F13" s="23"/>
    </row>
    <row r="14" spans="1:6" x14ac:dyDescent="0.2">
      <c r="A14" t="s">
        <v>3</v>
      </c>
      <c r="B14" s="2">
        <f>B4</f>
        <v>1.2</v>
      </c>
      <c r="F14" s="23"/>
    </row>
    <row r="15" spans="1:6" x14ac:dyDescent="0.2">
      <c r="A15" t="s">
        <v>11</v>
      </c>
      <c r="B15">
        <f>B14*(1+(1-B9)*B13)</f>
        <v>1.38</v>
      </c>
      <c r="F15" s="23"/>
    </row>
    <row r="16" spans="1:6" x14ac:dyDescent="0.2">
      <c r="A16" t="s">
        <v>12</v>
      </c>
      <c r="B16" s="3">
        <f>B8+B15*B10</f>
        <v>0.11399999999999999</v>
      </c>
      <c r="F16" s="23"/>
    </row>
    <row r="17" spans="1:6" x14ac:dyDescent="0.2">
      <c r="A17" t="s">
        <v>14</v>
      </c>
      <c r="B17" s="4">
        <f>(B7+B8)*(1-B9)</f>
        <v>5.2500000000000005E-2</v>
      </c>
      <c r="F17" s="23"/>
    </row>
    <row r="18" spans="1:6" ht="17" thickBot="1" x14ac:dyDescent="0.25">
      <c r="A18" t="s">
        <v>16</v>
      </c>
      <c r="B18" s="5">
        <f>B13/(1+B13)</f>
        <v>0.16666666666666669</v>
      </c>
      <c r="F18" s="23"/>
    </row>
    <row r="19" spans="1:6" ht="17" thickBot="1" x14ac:dyDescent="0.25">
      <c r="A19" t="s">
        <v>15</v>
      </c>
      <c r="B19" s="17">
        <f>B16*(1-B18)+B17*B18</f>
        <v>0.10375</v>
      </c>
      <c r="F19" s="23"/>
    </row>
    <row r="20" spans="1:6" x14ac:dyDescent="0.2">
      <c r="F20" s="23"/>
    </row>
    <row r="21" spans="1:6" x14ac:dyDescent="0.2">
      <c r="A21" s="6" t="s">
        <v>17</v>
      </c>
      <c r="F21" s="23"/>
    </row>
    <row r="22" spans="1:6" x14ac:dyDescent="0.2">
      <c r="A22" s="12" t="s">
        <v>28</v>
      </c>
      <c r="F22" s="23"/>
    </row>
    <row r="23" spans="1:6" x14ac:dyDescent="0.2">
      <c r="A23" t="s">
        <v>18</v>
      </c>
      <c r="B23" s="13">
        <v>50</v>
      </c>
      <c r="F23" s="23"/>
    </row>
    <row r="24" spans="1:6" x14ac:dyDescent="0.2">
      <c r="A24" t="s">
        <v>20</v>
      </c>
      <c r="B24">
        <v>5</v>
      </c>
      <c r="F24" s="23"/>
    </row>
    <row r="25" spans="1:6" x14ac:dyDescent="0.2">
      <c r="F25" s="23"/>
    </row>
    <row r="26" spans="1:6" x14ac:dyDescent="0.2">
      <c r="A26" t="s">
        <v>21</v>
      </c>
      <c r="B26">
        <v>51</v>
      </c>
      <c r="F26" s="23"/>
    </row>
    <row r="27" spans="1:6" x14ac:dyDescent="0.2">
      <c r="A27" t="s">
        <v>22</v>
      </c>
      <c r="B27">
        <v>36</v>
      </c>
      <c r="F27" s="23"/>
    </row>
    <row r="28" spans="1:6" x14ac:dyDescent="0.2">
      <c r="A28" t="s">
        <v>26</v>
      </c>
      <c r="B28" s="1">
        <v>0.25</v>
      </c>
      <c r="F28" s="23"/>
    </row>
    <row r="29" spans="1:6" x14ac:dyDescent="0.2">
      <c r="A29" t="s">
        <v>15</v>
      </c>
      <c r="B29" s="1">
        <v>0.12</v>
      </c>
      <c r="F29" s="23"/>
    </row>
    <row r="30" spans="1:6" x14ac:dyDescent="0.2">
      <c r="F30" s="23"/>
    </row>
    <row r="31" spans="1:6" x14ac:dyDescent="0.2">
      <c r="A31" t="s">
        <v>55</v>
      </c>
      <c r="B31" s="14">
        <f>B26-B27</f>
        <v>15</v>
      </c>
      <c r="F31" s="23" t="s">
        <v>56</v>
      </c>
    </row>
    <row r="32" spans="1:6" x14ac:dyDescent="0.2">
      <c r="A32" t="s">
        <v>58</v>
      </c>
      <c r="B32" s="14">
        <f>B23/B24</f>
        <v>10</v>
      </c>
      <c r="F32" s="23" t="s">
        <v>57</v>
      </c>
    </row>
    <row r="33" spans="1:6" x14ac:dyDescent="0.2">
      <c r="A33" t="s">
        <v>23</v>
      </c>
      <c r="B33" s="14">
        <f>B31-B32</f>
        <v>5</v>
      </c>
      <c r="F33" s="23" t="s">
        <v>65</v>
      </c>
    </row>
    <row r="34" spans="1:6" x14ac:dyDescent="0.2">
      <c r="A34" t="s">
        <v>24</v>
      </c>
      <c r="B34" s="14">
        <f>B33*B28</f>
        <v>1.25</v>
      </c>
      <c r="F34" s="23" t="s">
        <v>59</v>
      </c>
    </row>
    <row r="35" spans="1:6" x14ac:dyDescent="0.2">
      <c r="A35" t="s">
        <v>25</v>
      </c>
      <c r="B35" s="14">
        <f>B33-B34</f>
        <v>3.75</v>
      </c>
      <c r="F35" s="23"/>
    </row>
    <row r="36" spans="1:6" ht="17" thickBot="1" x14ac:dyDescent="0.25">
      <c r="A36" t="s">
        <v>40</v>
      </c>
      <c r="B36" s="14">
        <f>B32</f>
        <v>10</v>
      </c>
      <c r="F36" s="23"/>
    </row>
    <row r="37" spans="1:6" ht="17" thickBot="1" x14ac:dyDescent="0.25">
      <c r="A37" t="s">
        <v>27</v>
      </c>
      <c r="B37" s="22">
        <f>B36+B35</f>
        <v>13.75</v>
      </c>
      <c r="F37" s="23"/>
    </row>
    <row r="38" spans="1:6" x14ac:dyDescent="0.2">
      <c r="F38" s="23"/>
    </row>
    <row r="39" spans="1:6" x14ac:dyDescent="0.2">
      <c r="A39" s="6" t="s">
        <v>29</v>
      </c>
      <c r="F39" s="23"/>
    </row>
    <row r="40" spans="1:6" x14ac:dyDescent="0.2">
      <c r="A40" t="s">
        <v>35</v>
      </c>
      <c r="F40" s="23"/>
    </row>
    <row r="41" spans="1:6" x14ac:dyDescent="0.2">
      <c r="C41" t="s">
        <v>36</v>
      </c>
      <c r="D41" t="s">
        <v>37</v>
      </c>
      <c r="F41" s="23"/>
    </row>
    <row r="42" spans="1:6" x14ac:dyDescent="0.2">
      <c r="A42" t="s">
        <v>31</v>
      </c>
      <c r="C42" s="13">
        <v>120</v>
      </c>
      <c r="D42">
        <v>3</v>
      </c>
      <c r="F42" s="23"/>
    </row>
    <row r="43" spans="1:6" x14ac:dyDescent="0.2">
      <c r="A43" t="s">
        <v>15</v>
      </c>
      <c r="C43" s="1">
        <v>0.09</v>
      </c>
      <c r="F43" s="23"/>
    </row>
    <row r="44" spans="1:6" x14ac:dyDescent="0.2">
      <c r="A44" t="s">
        <v>30</v>
      </c>
      <c r="C44" s="1">
        <v>0.6</v>
      </c>
      <c r="F44" s="23" t="s">
        <v>66</v>
      </c>
    </row>
    <row r="45" spans="1:6" x14ac:dyDescent="0.2">
      <c r="F45" s="23" t="s">
        <v>60</v>
      </c>
    </row>
    <row r="46" spans="1:6" x14ac:dyDescent="0.2">
      <c r="A46" t="s">
        <v>32</v>
      </c>
      <c r="C46" s="15">
        <f>C42-C42/(1+C43)^D42</f>
        <v>27.337982392672302</v>
      </c>
      <c r="F46" s="23" t="s">
        <v>61</v>
      </c>
    </row>
    <row r="47" spans="1:6" ht="17" thickBot="1" x14ac:dyDescent="0.25">
      <c r="A47" t="s">
        <v>33</v>
      </c>
      <c r="C47" s="15">
        <f>C46*(C43/(1-(1+C43)^-5))</f>
        <v>7.0283890615723497</v>
      </c>
      <c r="F47" s="23"/>
    </row>
    <row r="48" spans="1:6" ht="17" thickBot="1" x14ac:dyDescent="0.25">
      <c r="A48" t="s">
        <v>34</v>
      </c>
      <c r="C48" s="16">
        <f>C47/C44</f>
        <v>11.713981769287249</v>
      </c>
      <c r="F48" s="23"/>
    </row>
    <row r="49" spans="1:6" x14ac:dyDescent="0.2">
      <c r="F49" s="23"/>
    </row>
    <row r="50" spans="1:6" x14ac:dyDescent="0.2">
      <c r="A50" s="6" t="s">
        <v>38</v>
      </c>
      <c r="F50" s="23"/>
    </row>
    <row r="51" spans="1:6" x14ac:dyDescent="0.2">
      <c r="A51" t="s">
        <v>42</v>
      </c>
      <c r="B51" s="18">
        <v>90</v>
      </c>
      <c r="F51" s="23"/>
    </row>
    <row r="52" spans="1:6" x14ac:dyDescent="0.2">
      <c r="A52" t="s">
        <v>43</v>
      </c>
      <c r="B52" s="18">
        <v>60</v>
      </c>
      <c r="F52" s="23"/>
    </row>
    <row r="53" spans="1:6" x14ac:dyDescent="0.2">
      <c r="A53" t="s">
        <v>39</v>
      </c>
      <c r="B53" s="18">
        <v>5</v>
      </c>
      <c r="F53" s="23"/>
    </row>
    <row r="54" spans="1:6" x14ac:dyDescent="0.2">
      <c r="A54" t="s">
        <v>47</v>
      </c>
      <c r="B54">
        <v>3</v>
      </c>
      <c r="F54" s="23"/>
    </row>
    <row r="55" spans="1:6" x14ac:dyDescent="0.2">
      <c r="A55" t="s">
        <v>12</v>
      </c>
      <c r="B55" s="1">
        <v>0.12</v>
      </c>
      <c r="F55" s="23"/>
    </row>
    <row r="56" spans="1:6" x14ac:dyDescent="0.2">
      <c r="B56" s="1"/>
      <c r="F56" s="23"/>
    </row>
    <row r="57" spans="1:6" x14ac:dyDescent="0.2">
      <c r="A57" s="7"/>
      <c r="B57" s="20">
        <v>0</v>
      </c>
      <c r="C57" s="20">
        <v>1</v>
      </c>
      <c r="D57" s="20">
        <v>2</v>
      </c>
      <c r="E57" s="20">
        <v>3</v>
      </c>
      <c r="F57" s="23"/>
    </row>
    <row r="58" spans="1:6" x14ac:dyDescent="0.2">
      <c r="A58" s="7" t="s">
        <v>44</v>
      </c>
      <c r="B58" s="20">
        <f>-B51</f>
        <v>-90</v>
      </c>
      <c r="C58" s="20"/>
      <c r="D58" s="20"/>
      <c r="E58" s="20"/>
      <c r="F58" s="23" t="s">
        <v>62</v>
      </c>
    </row>
    <row r="59" spans="1:6" x14ac:dyDescent="0.2">
      <c r="A59" s="7" t="s">
        <v>43</v>
      </c>
      <c r="B59" s="20">
        <f>B52</f>
        <v>60</v>
      </c>
      <c r="C59" s="20"/>
      <c r="D59" s="20"/>
      <c r="E59" s="20"/>
      <c r="F59" s="23" t="s">
        <v>57</v>
      </c>
    </row>
    <row r="60" spans="1:6" x14ac:dyDescent="0.2">
      <c r="A60" s="7" t="s">
        <v>45</v>
      </c>
      <c r="B60" s="20">
        <f>B58+B59</f>
        <v>-30</v>
      </c>
      <c r="C60" s="20"/>
      <c r="D60" s="20"/>
      <c r="E60" s="20"/>
      <c r="F60" s="23" t="s">
        <v>63</v>
      </c>
    </row>
    <row r="61" spans="1:6" x14ac:dyDescent="0.2">
      <c r="A61" s="7"/>
      <c r="B61" s="20"/>
      <c r="C61" s="20"/>
      <c r="D61" s="20"/>
      <c r="E61" s="20"/>
      <c r="F61" s="23" t="s">
        <v>67</v>
      </c>
    </row>
    <row r="62" spans="1:6" x14ac:dyDescent="0.2">
      <c r="A62" s="7" t="s">
        <v>39</v>
      </c>
      <c r="B62" s="20"/>
      <c r="C62" s="21">
        <f>B53</f>
        <v>5</v>
      </c>
      <c r="D62" s="21">
        <f>C62</f>
        <v>5</v>
      </c>
      <c r="E62" s="21">
        <f>D62</f>
        <v>5</v>
      </c>
      <c r="F62" s="23" t="s">
        <v>68</v>
      </c>
    </row>
    <row r="63" spans="1:6" x14ac:dyDescent="0.2">
      <c r="A63" s="7" t="s">
        <v>40</v>
      </c>
      <c r="B63" s="21"/>
      <c r="C63" s="21">
        <f>B51/3</f>
        <v>30</v>
      </c>
      <c r="D63" s="21">
        <f>C63</f>
        <v>30</v>
      </c>
      <c r="E63" s="21">
        <f>D63</f>
        <v>30</v>
      </c>
      <c r="F63" s="23"/>
    </row>
    <row r="64" spans="1:6" x14ac:dyDescent="0.2">
      <c r="A64" s="7" t="s">
        <v>41</v>
      </c>
      <c r="B64" s="21"/>
      <c r="C64" s="21">
        <f>B52/3</f>
        <v>20</v>
      </c>
      <c r="D64" s="21">
        <f t="shared" ref="D64:E64" si="0">C64</f>
        <v>20</v>
      </c>
      <c r="E64" s="21">
        <f t="shared" si="0"/>
        <v>20</v>
      </c>
      <c r="F64" s="23"/>
    </row>
    <row r="65" spans="1:6" x14ac:dyDescent="0.2">
      <c r="A65" s="7" t="s">
        <v>46</v>
      </c>
      <c r="B65" s="21">
        <f>B60</f>
        <v>-30</v>
      </c>
      <c r="C65" s="21">
        <f>C62+C63-C64</f>
        <v>15</v>
      </c>
      <c r="D65" s="21">
        <f t="shared" ref="D65:E65" si="1">D62+D63-D64</f>
        <v>15</v>
      </c>
      <c r="E65" s="21">
        <f t="shared" si="1"/>
        <v>15</v>
      </c>
      <c r="F65" s="23"/>
    </row>
    <row r="66" spans="1:6" x14ac:dyDescent="0.2">
      <c r="A66" s="7" t="s">
        <v>48</v>
      </c>
      <c r="B66" s="21">
        <f>B65/(1+$B$55)^B57</f>
        <v>-30</v>
      </c>
      <c r="C66" s="21">
        <f t="shared" ref="C66:E66" si="2">C65/(1+$B$55)^C57</f>
        <v>13.392857142857142</v>
      </c>
      <c r="D66" s="21">
        <f t="shared" si="2"/>
        <v>11.957908163265305</v>
      </c>
      <c r="E66" s="21">
        <f t="shared" si="2"/>
        <v>10.676703717201162</v>
      </c>
      <c r="F66" s="23"/>
    </row>
    <row r="67" spans="1:6" ht="17" thickBot="1" x14ac:dyDescent="0.25">
      <c r="A67" t="s">
        <v>48</v>
      </c>
      <c r="B67" s="19">
        <f>SUM(B66:E66)</f>
        <v>6.0274690233236097</v>
      </c>
      <c r="C67" s="14"/>
      <c r="D67" s="14"/>
      <c r="E67" s="14"/>
    </row>
  </sheetData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Quiz 2 solution</vt:lpstr>
      <vt:lpstr>'Quiz 2 solution'!Print_Area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2025-04-07T17:00:43Z</cp:lastPrinted>
  <dcterms:created xsi:type="dcterms:W3CDTF">2025-03-16T17:15:03Z</dcterms:created>
  <dcterms:modified xsi:type="dcterms:W3CDTF">2025-04-08T13:25:52Z</dcterms:modified>
</cp:coreProperties>
</file>