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460" windowWidth="28720" windowHeight="17540" tabRatio="500" activeTab="3"/>
  </bookViews>
  <sheets>
    <sheet name="Revenue Growth" sheetId="1" r:id="rId1"/>
    <sheet name="Auto Operating Margin Chart" sheetId="3" r:id="rId2"/>
    <sheet name="Margin Table" sheetId="2" r:id="rId3"/>
    <sheet name="Reinvestment Chart" sheetId="5" r:id="rId4"/>
    <sheet name="Reinvestment" sheetId="4" r:id="rId5"/>
    <sheet name="Emerging vs Developed" sheetId="6" r:id="rId6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3" i="6" l="1"/>
  <c r="D32" i="6"/>
  <c r="E33" i="6"/>
  <c r="E32" i="6"/>
  <c r="C33" i="6"/>
  <c r="C32" i="6"/>
  <c r="B33" i="6"/>
  <c r="B32" i="6"/>
  <c r="A33" i="6"/>
  <c r="A32" i="6"/>
  <c r="A31" i="6"/>
  <c r="R29" i="6"/>
  <c r="Q29" i="6"/>
  <c r="P29" i="6"/>
  <c r="O29" i="6"/>
  <c r="N29" i="6"/>
  <c r="M29" i="6"/>
  <c r="L29" i="6"/>
  <c r="K29" i="6"/>
  <c r="J29" i="6"/>
  <c r="I29" i="6"/>
  <c r="H29" i="6"/>
  <c r="G29" i="6"/>
  <c r="F29" i="6"/>
  <c r="E29" i="6"/>
  <c r="D29" i="6"/>
  <c r="C29" i="6"/>
  <c r="R28" i="6"/>
  <c r="Q28" i="6"/>
  <c r="P28" i="6"/>
  <c r="O28" i="6"/>
  <c r="N28" i="6"/>
  <c r="M28" i="6"/>
  <c r="L28" i="6"/>
  <c r="K28" i="6"/>
  <c r="J28" i="6"/>
  <c r="I28" i="6"/>
  <c r="H28" i="6"/>
  <c r="G28" i="6"/>
  <c r="F28" i="6"/>
  <c r="E28" i="6"/>
  <c r="D28" i="6"/>
  <c r="C28" i="6"/>
  <c r="B29" i="6"/>
  <c r="B28" i="6"/>
  <c r="C12" i="1"/>
</calcChain>
</file>

<file path=xl/sharedStrings.xml><?xml version="1.0" encoding="utf-8"?>
<sst xmlns="http://schemas.openxmlformats.org/spreadsheetml/2006/main" count="86" uniqueCount="68">
  <si>
    <t>Revenues ($)</t>
  </si>
  <si>
    <t>% Growth Rate</t>
  </si>
  <si>
    <t>2005-14</t>
  </si>
  <si>
    <t>Year</t>
  </si>
  <si>
    <t>Pre-tax Operating Margin</t>
  </si>
  <si>
    <t>&lt;0%</t>
  </si>
  <si>
    <t>0 to 2%</t>
  </si>
  <si>
    <t>4 to 6%</t>
  </si>
  <si>
    <t>2 to 4%</t>
  </si>
  <si>
    <t>6 to 8%</t>
  </si>
  <si>
    <t>8-10%</t>
  </si>
  <si>
    <t>10 to 12%</t>
  </si>
  <si>
    <t>12 to 14%</t>
  </si>
  <si>
    <t>14 to 16%</t>
  </si>
  <si>
    <t>16 to 18%</t>
  </si>
  <si>
    <t>18 to 20%</t>
  </si>
  <si>
    <t>&gt; 20%</t>
  </si>
  <si>
    <t>% of auto companies</t>
  </si>
  <si>
    <t>(Cap Ex - Depr)/ Sales</t>
  </si>
  <si>
    <t>R&amp;D/Sales</t>
  </si>
  <si>
    <t>Row Labels</t>
  </si>
  <si>
    <t>Count of Market Cap</t>
  </si>
  <si>
    <t>Sum of Market Cap</t>
  </si>
  <si>
    <t>Sum of Enterprise Value</t>
  </si>
  <si>
    <t>Sum of Invested Capital including capitalized R&amp;D</t>
  </si>
  <si>
    <t>Sum of Adjusted Net Income</t>
  </si>
  <si>
    <t>Sum of Adjusted EBIT</t>
  </si>
  <si>
    <t>Sum of Total Debt including leases</t>
  </si>
  <si>
    <t>Sum of Only +ve Net Income</t>
  </si>
  <si>
    <t>Sum of Only +'ve Mkt Cap</t>
  </si>
  <si>
    <t>Sum of Total Revenue [LTM] ($USDmm, Historical rate)</t>
  </si>
  <si>
    <t>Sum of EBITDA [LTM] ($USDmm, Historical rate)</t>
  </si>
  <si>
    <t>Sum of EBIT [LTM] ($USDmm, Historical rate)</t>
  </si>
  <si>
    <t>Sum of Net Income [LTM] ($USDmm, Historical rate)</t>
  </si>
  <si>
    <t>Sum of Total Assets [Latest Quarter] ($USDmm, Historical rate)</t>
  </si>
  <si>
    <t>Sum of Total Equity [Latest Quarter] ($USDmm, Historical rate)</t>
  </si>
  <si>
    <t>Sum of Only +'ve EBITDA</t>
  </si>
  <si>
    <t>Sum of Only +VE EBITDA EV</t>
  </si>
  <si>
    <t>Australia</t>
  </si>
  <si>
    <t>Austria</t>
  </si>
  <si>
    <t>Bangladesh</t>
  </si>
  <si>
    <t>China</t>
  </si>
  <si>
    <t>Egypt</t>
  </si>
  <si>
    <t>France</t>
  </si>
  <si>
    <t>Germany</t>
  </si>
  <si>
    <t>Hong Kong</t>
  </si>
  <si>
    <t>India</t>
  </si>
  <si>
    <t>Indonesia</t>
  </si>
  <si>
    <t>Italy</t>
  </si>
  <si>
    <t>Japan</t>
  </si>
  <si>
    <t>Malaysia</t>
  </si>
  <si>
    <t>Pakistan</t>
  </si>
  <si>
    <t>Portugal</t>
  </si>
  <si>
    <t>Russia</t>
  </si>
  <si>
    <t>South Korea</t>
  </si>
  <si>
    <t>Taiwan</t>
  </si>
  <si>
    <t>Turkey</t>
  </si>
  <si>
    <t>United Kingdom</t>
  </si>
  <si>
    <t>United States</t>
  </si>
  <si>
    <t>Vietnam</t>
  </si>
  <si>
    <t>Grand Total</t>
  </si>
  <si>
    <t>Classification</t>
  </si>
  <si>
    <t>Developed</t>
  </si>
  <si>
    <t>Emerging</t>
  </si>
  <si>
    <t>Number of firms</t>
  </si>
  <si>
    <t>Operating Margin</t>
  </si>
  <si>
    <t>Net Margin</t>
  </si>
  <si>
    <t>Pre-tax ROIC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</si>
</sst>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28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10" fontId="0" fillId="0" borderId="0" xfId="0" applyNumberFormat="1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NumberFormat="1"/>
    <xf numFmtId="0" fontId="0" fillId="0" borderId="4" xfId="0" applyFont="1" applyBorder="1" applyAlignment="1">
      <alignment horizontal="left"/>
    </xf>
    <xf numFmtId="0" fontId="0" fillId="0" borderId="4" xfId="0" applyNumberFormat="1" applyFont="1" applyBorder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1" xfId="0" applyBorder="1"/>
    <xf numFmtId="0" fontId="4" fillId="0" borderId="1" xfId="0" applyFont="1" applyBorder="1"/>
    <xf numFmtId="0" fontId="4" fillId="0" borderId="0" xfId="0" applyFont="1"/>
  </cellXfs>
  <cellStyles count="2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4" Type="http://schemas.openxmlformats.org/officeDocument/2006/relationships/chartsheet" Target="chart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</a:t>
            </a:r>
            <a:r>
              <a:rPr lang="en-US" i="1" baseline="0"/>
              <a:t> 6.1: Operating Margin  for Auto Companies - October 2015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'Margin Table'!$B$1</c:f>
              <c:strCache>
                <c:ptCount val="1"/>
                <c:pt idx="0">
                  <c:v>% of auto companies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'Margin Table'!$A$2:$A$13</c:f>
              <c:strCache>
                <c:ptCount val="12"/>
                <c:pt idx="0">
                  <c:v>&lt;0%</c:v>
                </c:pt>
                <c:pt idx="1">
                  <c:v>0 to 2%</c:v>
                </c:pt>
                <c:pt idx="2">
                  <c:v>2 to 4%</c:v>
                </c:pt>
                <c:pt idx="3">
                  <c:v>4 to 6%</c:v>
                </c:pt>
                <c:pt idx="4">
                  <c:v>6 to 8%</c:v>
                </c:pt>
                <c:pt idx="5">
                  <c:v>8-10%</c:v>
                </c:pt>
                <c:pt idx="6">
                  <c:v>10 to 12%</c:v>
                </c:pt>
                <c:pt idx="7">
                  <c:v>12 to 14%</c:v>
                </c:pt>
                <c:pt idx="8">
                  <c:v>14 to 16%</c:v>
                </c:pt>
                <c:pt idx="9">
                  <c:v>16 to 18%</c:v>
                </c:pt>
                <c:pt idx="10">
                  <c:v>18 to 20%</c:v>
                </c:pt>
                <c:pt idx="11">
                  <c:v>&gt; 20%</c:v>
                </c:pt>
              </c:strCache>
            </c:strRef>
          </c:cat>
          <c:val>
            <c:numRef>
              <c:f>'Margin Table'!$B$2:$B$13</c:f>
              <c:numCache>
                <c:formatCode>0.00%</c:formatCode>
                <c:ptCount val="12"/>
                <c:pt idx="0">
                  <c:v>0.2762</c:v>
                </c:pt>
                <c:pt idx="1">
                  <c:v>0.0667</c:v>
                </c:pt>
                <c:pt idx="2">
                  <c:v>0.1048</c:v>
                </c:pt>
                <c:pt idx="3">
                  <c:v>0.1714</c:v>
                </c:pt>
                <c:pt idx="4">
                  <c:v>0.1429</c:v>
                </c:pt>
                <c:pt idx="5">
                  <c:v>0.0952</c:v>
                </c:pt>
                <c:pt idx="6">
                  <c:v>0.0762</c:v>
                </c:pt>
                <c:pt idx="7">
                  <c:v>0.0</c:v>
                </c:pt>
                <c:pt idx="8">
                  <c:v>0.0381</c:v>
                </c:pt>
                <c:pt idx="9">
                  <c:v>0.019</c:v>
                </c:pt>
                <c:pt idx="10">
                  <c:v>0.0095</c:v>
                </c:pt>
                <c:pt idx="11">
                  <c:v>0.019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2008481280"/>
        <c:axId val="-2080213104"/>
      </c:barChart>
      <c:catAx>
        <c:axId val="-20084812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Pre-tax Operating Margin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80213104"/>
        <c:crosses val="autoZero"/>
        <c:auto val="1"/>
        <c:lblAlgn val="ctr"/>
        <c:lblOffset val="100"/>
        <c:noMultiLvlLbl val="0"/>
      </c:catAx>
      <c:valAx>
        <c:axId val="-208021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of auto companies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08481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6.2: Reinvestment as Percent of Sales for Auto Companies - 2005 to 2014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Reinvestment!$B$1</c:f>
              <c:strCache>
                <c:ptCount val="1"/>
                <c:pt idx="0">
                  <c:v>(Cap Ex - Depr)/ Sales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Reinvestment!$A$2:$A$11</c:f>
              <c:numCache>
                <c:formatCode>General</c:formatCode>
                <c:ptCount val="10"/>
                <c:pt idx="0">
                  <c:v>2005.0</c:v>
                </c:pt>
                <c:pt idx="1">
                  <c:v>2006.0</c:v>
                </c:pt>
                <c:pt idx="2">
                  <c:v>2007.0</c:v>
                </c:pt>
                <c:pt idx="3">
                  <c:v>2008.0</c:v>
                </c:pt>
                <c:pt idx="4">
                  <c:v>2009.0</c:v>
                </c:pt>
                <c:pt idx="5">
                  <c:v>2010.0</c:v>
                </c:pt>
                <c:pt idx="6">
                  <c:v>2011.0</c:v>
                </c:pt>
                <c:pt idx="7">
                  <c:v>2012.0</c:v>
                </c:pt>
                <c:pt idx="8">
                  <c:v>2013.0</c:v>
                </c:pt>
                <c:pt idx="9">
                  <c:v>2014.0</c:v>
                </c:pt>
              </c:numCache>
            </c:numRef>
          </c:cat>
          <c:val>
            <c:numRef>
              <c:f>Reinvestment!$B$2:$B$11</c:f>
              <c:numCache>
                <c:formatCode>0.00%</c:formatCode>
                <c:ptCount val="10"/>
                <c:pt idx="0">
                  <c:v>0.0153</c:v>
                </c:pt>
                <c:pt idx="1">
                  <c:v>0.0156</c:v>
                </c:pt>
                <c:pt idx="2">
                  <c:v>0.0144</c:v>
                </c:pt>
                <c:pt idx="3">
                  <c:v>0.014</c:v>
                </c:pt>
                <c:pt idx="4">
                  <c:v>0.0125</c:v>
                </c:pt>
                <c:pt idx="5">
                  <c:v>0.0118</c:v>
                </c:pt>
                <c:pt idx="6">
                  <c:v>0.0111</c:v>
                </c:pt>
                <c:pt idx="7">
                  <c:v>0.0116</c:v>
                </c:pt>
                <c:pt idx="8">
                  <c:v>0.0114</c:v>
                </c:pt>
                <c:pt idx="9">
                  <c:v>0.0112</c:v>
                </c:pt>
              </c:numCache>
            </c:numRef>
          </c:val>
        </c:ser>
        <c:ser>
          <c:idx val="2"/>
          <c:order val="1"/>
          <c:tx>
            <c:strRef>
              <c:f>Reinvestment!$C$1</c:f>
              <c:strCache>
                <c:ptCount val="1"/>
                <c:pt idx="0">
                  <c:v>R&amp;D/Sales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Reinvestment!$A$2:$A$11</c:f>
              <c:numCache>
                <c:formatCode>General</c:formatCode>
                <c:ptCount val="10"/>
                <c:pt idx="0">
                  <c:v>2005.0</c:v>
                </c:pt>
                <c:pt idx="1">
                  <c:v>2006.0</c:v>
                </c:pt>
                <c:pt idx="2">
                  <c:v>2007.0</c:v>
                </c:pt>
                <c:pt idx="3">
                  <c:v>2008.0</c:v>
                </c:pt>
                <c:pt idx="4">
                  <c:v>2009.0</c:v>
                </c:pt>
                <c:pt idx="5">
                  <c:v>2010.0</c:v>
                </c:pt>
                <c:pt idx="6">
                  <c:v>2011.0</c:v>
                </c:pt>
                <c:pt idx="7">
                  <c:v>2012.0</c:v>
                </c:pt>
                <c:pt idx="8">
                  <c:v>2013.0</c:v>
                </c:pt>
                <c:pt idx="9">
                  <c:v>2014.0</c:v>
                </c:pt>
              </c:numCache>
            </c:numRef>
          </c:cat>
          <c:val>
            <c:numRef>
              <c:f>Reinvestment!$C$2:$C$11</c:f>
              <c:numCache>
                <c:formatCode>0.00%</c:formatCode>
                <c:ptCount val="10"/>
                <c:pt idx="0">
                  <c:v>0.021</c:v>
                </c:pt>
                <c:pt idx="1">
                  <c:v>0.0272</c:v>
                </c:pt>
                <c:pt idx="2">
                  <c:v>0.0212</c:v>
                </c:pt>
                <c:pt idx="3">
                  <c:v>0.025</c:v>
                </c:pt>
                <c:pt idx="4">
                  <c:v>0.0216</c:v>
                </c:pt>
                <c:pt idx="5">
                  <c:v>0.012</c:v>
                </c:pt>
                <c:pt idx="6">
                  <c:v>0.0212</c:v>
                </c:pt>
                <c:pt idx="7">
                  <c:v>0.029</c:v>
                </c:pt>
                <c:pt idx="8">
                  <c:v>0.0321</c:v>
                </c:pt>
                <c:pt idx="9">
                  <c:v>0.0353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-2081200864"/>
        <c:axId val="-2008723968"/>
      </c:barChart>
      <c:catAx>
        <c:axId val="-2081200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08723968"/>
        <c:crosses val="autoZero"/>
        <c:auto val="1"/>
        <c:lblAlgn val="ctr"/>
        <c:lblOffset val="100"/>
        <c:noMultiLvlLbl val="0"/>
      </c:catAx>
      <c:valAx>
        <c:axId val="-200872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Net Cap Ex and R&amp;D as % of Sales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81200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3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tiff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19</xdr:col>
      <xdr:colOff>800100</xdr:colOff>
      <xdr:row>34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4000" y="203200"/>
          <a:ext cx="9880600" cy="6858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787400</xdr:colOff>
      <xdr:row>0</xdr:row>
      <xdr:rowOff>165100</xdr:rowOff>
    </xdr:from>
    <xdr:to>
      <xdr:col>20</xdr:col>
      <xdr:colOff>101600</xdr:colOff>
      <xdr:row>37</xdr:row>
      <xdr:rowOff>50800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40400" y="165100"/>
          <a:ext cx="10871200" cy="7404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E21" sqref="E21"/>
    </sheetView>
  </sheetViews>
  <sheetFormatPr baseColWidth="10" defaultRowHeight="16" x14ac:dyDescent="0.2"/>
  <cols>
    <col min="2" max="2" width="11.6640625" bestFit="1" customWidth="1"/>
  </cols>
  <sheetData>
    <row r="1" spans="1:3" x14ac:dyDescent="0.2">
      <c r="A1" s="3" t="s">
        <v>3</v>
      </c>
      <c r="B1" s="3" t="s">
        <v>0</v>
      </c>
      <c r="C1" s="3" t="s">
        <v>1</v>
      </c>
    </row>
    <row r="2" spans="1:3" x14ac:dyDescent="0.2">
      <c r="A2" s="3">
        <v>2005</v>
      </c>
      <c r="B2" s="4">
        <v>1274716.6000000001</v>
      </c>
      <c r="C2" s="3"/>
    </row>
    <row r="3" spans="1:3" x14ac:dyDescent="0.2">
      <c r="A3" s="3">
        <v>2006</v>
      </c>
      <c r="B3" s="4">
        <v>1421804.2</v>
      </c>
      <c r="C3" s="5">
        <v>0.1154</v>
      </c>
    </row>
    <row r="4" spans="1:3" x14ac:dyDescent="0.2">
      <c r="A4" s="3">
        <v>2007</v>
      </c>
      <c r="B4" s="4">
        <v>1854576.4</v>
      </c>
      <c r="C4" s="5">
        <v>0.3044</v>
      </c>
    </row>
    <row r="5" spans="1:3" x14ac:dyDescent="0.2">
      <c r="A5" s="3">
        <v>2008</v>
      </c>
      <c r="B5" s="4">
        <v>1818533</v>
      </c>
      <c r="C5" s="5">
        <v>-1.9400000000000001E-2</v>
      </c>
    </row>
    <row r="6" spans="1:3" x14ac:dyDescent="0.2">
      <c r="A6" s="3">
        <v>2009</v>
      </c>
      <c r="B6" s="4">
        <v>1572890.1</v>
      </c>
      <c r="C6" s="5">
        <v>-0.1351</v>
      </c>
    </row>
    <row r="7" spans="1:3" x14ac:dyDescent="0.2">
      <c r="A7" s="3">
        <v>2010</v>
      </c>
      <c r="B7" s="4">
        <v>1816269.4</v>
      </c>
      <c r="C7" s="5">
        <v>0.1547</v>
      </c>
    </row>
    <row r="8" spans="1:3" x14ac:dyDescent="0.2">
      <c r="A8" s="3">
        <v>2011</v>
      </c>
      <c r="B8" s="4">
        <v>1962630.4</v>
      </c>
      <c r="C8" s="5">
        <v>8.0600000000000005E-2</v>
      </c>
    </row>
    <row r="9" spans="1:3" x14ac:dyDescent="0.2">
      <c r="A9" s="3">
        <v>2012</v>
      </c>
      <c r="B9" s="4">
        <v>2110572.2000000002</v>
      </c>
      <c r="C9" s="5">
        <v>7.5399999999999995E-2</v>
      </c>
    </row>
    <row r="10" spans="1:3" x14ac:dyDescent="0.2">
      <c r="A10" s="3">
        <v>2013</v>
      </c>
      <c r="B10" s="4">
        <v>2158603</v>
      </c>
      <c r="C10" s="5">
        <v>2.2800000000000001E-2</v>
      </c>
    </row>
    <row r="11" spans="1:3" x14ac:dyDescent="0.2">
      <c r="A11" s="3">
        <v>2014</v>
      </c>
      <c r="B11" s="4">
        <v>2086124.8</v>
      </c>
      <c r="C11" s="5">
        <v>-3.3599999999999998E-2</v>
      </c>
    </row>
    <row r="12" spans="1:3" x14ac:dyDescent="0.2">
      <c r="A12" s="7" t="s">
        <v>2</v>
      </c>
      <c r="B12" s="8"/>
      <c r="C12" s="6">
        <f>(B11/B2)^(1/9)-1</f>
        <v>5.6257065821238461E-2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sqref="A1:B13"/>
    </sheetView>
  </sheetViews>
  <sheetFormatPr baseColWidth="10" defaultRowHeight="16" x14ac:dyDescent="0.2"/>
  <sheetData>
    <row r="1" spans="1:2" x14ac:dyDescent="0.2">
      <c r="A1" t="s">
        <v>4</v>
      </c>
      <c r="B1" t="s">
        <v>17</v>
      </c>
    </row>
    <row r="2" spans="1:2" x14ac:dyDescent="0.2">
      <c r="A2" t="s">
        <v>5</v>
      </c>
      <c r="B2" s="1">
        <v>0.2762</v>
      </c>
    </row>
    <row r="3" spans="1:2" x14ac:dyDescent="0.2">
      <c r="A3" t="s">
        <v>6</v>
      </c>
      <c r="B3" s="1">
        <v>6.6699999999999995E-2</v>
      </c>
    </row>
    <row r="4" spans="1:2" x14ac:dyDescent="0.2">
      <c r="A4" t="s">
        <v>8</v>
      </c>
      <c r="B4" s="1">
        <v>0.1048</v>
      </c>
    </row>
    <row r="5" spans="1:2" x14ac:dyDescent="0.2">
      <c r="A5" t="s">
        <v>7</v>
      </c>
      <c r="B5" s="1">
        <v>0.1714</v>
      </c>
    </row>
    <row r="6" spans="1:2" x14ac:dyDescent="0.2">
      <c r="A6" t="s">
        <v>9</v>
      </c>
      <c r="B6" s="1">
        <v>0.1429</v>
      </c>
    </row>
    <row r="7" spans="1:2" x14ac:dyDescent="0.2">
      <c r="A7" t="s">
        <v>10</v>
      </c>
      <c r="B7" s="1">
        <v>9.5200000000000007E-2</v>
      </c>
    </row>
    <row r="8" spans="1:2" x14ac:dyDescent="0.2">
      <c r="A8" t="s">
        <v>11</v>
      </c>
      <c r="B8" s="1">
        <v>7.6200000000000004E-2</v>
      </c>
    </row>
    <row r="9" spans="1:2" x14ac:dyDescent="0.2">
      <c r="A9" t="s">
        <v>12</v>
      </c>
      <c r="B9" s="1">
        <v>0</v>
      </c>
    </row>
    <row r="10" spans="1:2" x14ac:dyDescent="0.2">
      <c r="A10" t="s">
        <v>13</v>
      </c>
      <c r="B10" s="1">
        <v>3.8100000000000002E-2</v>
      </c>
    </row>
    <row r="11" spans="1:2" x14ac:dyDescent="0.2">
      <c r="A11" t="s">
        <v>14</v>
      </c>
      <c r="B11" s="1">
        <v>1.9E-2</v>
      </c>
    </row>
    <row r="12" spans="1:2" x14ac:dyDescent="0.2">
      <c r="A12" t="s">
        <v>15</v>
      </c>
      <c r="B12" s="1">
        <v>9.4999999999999998E-3</v>
      </c>
    </row>
    <row r="13" spans="1:2" x14ac:dyDescent="0.2">
      <c r="A13" t="s">
        <v>16</v>
      </c>
      <c r="B13" s="1">
        <v>1.9E-2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sqref="A1:C11"/>
    </sheetView>
  </sheetViews>
  <sheetFormatPr baseColWidth="10" defaultRowHeight="16" x14ac:dyDescent="0.2"/>
  <sheetData>
    <row r="1" spans="1:3" x14ac:dyDescent="0.2">
      <c r="A1" t="s">
        <v>3</v>
      </c>
      <c r="B1" t="s">
        <v>18</v>
      </c>
      <c r="C1" t="s">
        <v>19</v>
      </c>
    </row>
    <row r="2" spans="1:3" x14ac:dyDescent="0.2">
      <c r="A2">
        <v>2005</v>
      </c>
      <c r="B2" s="1">
        <v>1.5299999999999999E-2</v>
      </c>
      <c r="C2" s="1">
        <v>2.1000000000000001E-2</v>
      </c>
    </row>
    <row r="3" spans="1:3" x14ac:dyDescent="0.2">
      <c r="A3">
        <v>2006</v>
      </c>
      <c r="B3" s="1">
        <v>1.5599999999999999E-2</v>
      </c>
      <c r="C3" s="1">
        <v>2.7199999999999998E-2</v>
      </c>
    </row>
    <row r="4" spans="1:3" x14ac:dyDescent="0.2">
      <c r="A4">
        <v>2007</v>
      </c>
      <c r="B4" s="1">
        <v>1.44E-2</v>
      </c>
      <c r="C4" s="1">
        <v>2.12E-2</v>
      </c>
    </row>
    <row r="5" spans="1:3" x14ac:dyDescent="0.2">
      <c r="A5">
        <v>2008</v>
      </c>
      <c r="B5" s="1">
        <v>1.4E-2</v>
      </c>
      <c r="C5" s="1">
        <v>2.5000000000000001E-2</v>
      </c>
    </row>
    <row r="6" spans="1:3" x14ac:dyDescent="0.2">
      <c r="A6">
        <v>2009</v>
      </c>
      <c r="B6" s="1">
        <v>1.2500000000000001E-2</v>
      </c>
      <c r="C6" s="1">
        <v>2.1600000000000001E-2</v>
      </c>
    </row>
    <row r="7" spans="1:3" x14ac:dyDescent="0.2">
      <c r="A7">
        <v>2010</v>
      </c>
      <c r="B7" s="1">
        <v>1.18E-2</v>
      </c>
      <c r="C7" s="1">
        <v>1.2E-2</v>
      </c>
    </row>
    <row r="8" spans="1:3" x14ac:dyDescent="0.2">
      <c r="A8">
        <v>2011</v>
      </c>
      <c r="B8" s="1">
        <v>1.11E-2</v>
      </c>
      <c r="C8" s="1">
        <v>2.12E-2</v>
      </c>
    </row>
    <row r="9" spans="1:3" x14ac:dyDescent="0.2">
      <c r="A9">
        <v>2012</v>
      </c>
      <c r="B9" s="1">
        <v>1.1599999999999999E-2</v>
      </c>
      <c r="C9" s="1">
        <v>2.9000000000000001E-2</v>
      </c>
    </row>
    <row r="10" spans="1:3" x14ac:dyDescent="0.2">
      <c r="A10">
        <v>2013</v>
      </c>
      <c r="B10" s="1">
        <v>1.14E-2</v>
      </c>
      <c r="C10" s="1">
        <v>3.2099999999999997E-2</v>
      </c>
    </row>
    <row r="11" spans="1:3" x14ac:dyDescent="0.2">
      <c r="A11">
        <v>2014</v>
      </c>
      <c r="B11" s="1">
        <v>1.12E-2</v>
      </c>
      <c r="C11" s="1">
        <v>3.5299999999999998E-2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workbookViewId="0">
      <selection activeCell="A31" sqref="A31:E33"/>
    </sheetView>
  </sheetViews>
  <sheetFormatPr baseColWidth="10" defaultRowHeight="16" x14ac:dyDescent="0.2"/>
  <cols>
    <col min="1" max="1" width="11.6640625" bestFit="1" customWidth="1"/>
    <col min="2" max="2" width="14.5" bestFit="1" customWidth="1"/>
    <col min="3" max="3" width="15.5" bestFit="1" customWidth="1"/>
    <col min="4" max="4" width="10.33203125" customWidth="1"/>
    <col min="5" max="5" width="11.33203125" bestFit="1" customWidth="1"/>
  </cols>
  <sheetData>
    <row r="1" spans="1:18" x14ac:dyDescent="0.2">
      <c r="A1" t="s">
        <v>20</v>
      </c>
      <c r="B1" t="s">
        <v>21</v>
      </c>
      <c r="C1" t="s">
        <v>22</v>
      </c>
      <c r="D1" t="s">
        <v>23</v>
      </c>
      <c r="E1" t="s">
        <v>24</v>
      </c>
      <c r="F1" t="s">
        <v>25</v>
      </c>
      <c r="G1" t="s">
        <v>26</v>
      </c>
      <c r="H1" t="s">
        <v>27</v>
      </c>
      <c r="I1" t="s">
        <v>28</v>
      </c>
      <c r="J1" t="s">
        <v>29</v>
      </c>
      <c r="K1" t="s">
        <v>30</v>
      </c>
      <c r="L1" t="s">
        <v>31</v>
      </c>
      <c r="M1" t="s">
        <v>32</v>
      </c>
      <c r="N1" t="s">
        <v>33</v>
      </c>
      <c r="O1" t="s">
        <v>34</v>
      </c>
      <c r="P1" t="s">
        <v>35</v>
      </c>
      <c r="Q1" t="s">
        <v>36</v>
      </c>
      <c r="R1" t="s">
        <v>37</v>
      </c>
    </row>
    <row r="2" spans="1:18" x14ac:dyDescent="0.2">
      <c r="A2" s="2" t="s">
        <v>40</v>
      </c>
      <c r="B2" s="9">
        <v>1</v>
      </c>
      <c r="C2" s="9">
        <v>71.599999999999994</v>
      </c>
      <c r="D2" s="9">
        <v>93.809999999999988</v>
      </c>
      <c r="E2" s="9">
        <v>87.309999999999988</v>
      </c>
      <c r="F2" s="9">
        <v>4.8</v>
      </c>
      <c r="G2" s="9">
        <v>7.12</v>
      </c>
      <c r="H2" s="9">
        <v>25.3</v>
      </c>
      <c r="I2" s="9">
        <v>4.8</v>
      </c>
      <c r="J2" s="9">
        <v>71.599999999999994</v>
      </c>
      <c r="K2" s="9">
        <v>31.5</v>
      </c>
      <c r="L2" s="9">
        <v>7.84</v>
      </c>
      <c r="M2" s="9">
        <v>7.12</v>
      </c>
      <c r="N2" s="9">
        <v>4.8</v>
      </c>
      <c r="O2" s="9">
        <v>101.3</v>
      </c>
      <c r="P2" s="9">
        <v>65.099999999999994</v>
      </c>
      <c r="Q2" s="9">
        <v>7.84</v>
      </c>
      <c r="R2" s="9">
        <v>93.809999999999988</v>
      </c>
    </row>
    <row r="3" spans="1:18" x14ac:dyDescent="0.2">
      <c r="A3" s="2" t="s">
        <v>41</v>
      </c>
      <c r="B3" s="9">
        <v>25</v>
      </c>
      <c r="C3" s="9">
        <v>135699.90000000002</v>
      </c>
      <c r="D3" s="9">
        <v>128314.22890174245</v>
      </c>
      <c r="E3" s="9">
        <v>92915.502999999982</v>
      </c>
      <c r="F3" s="9">
        <v>11834.692000000001</v>
      </c>
      <c r="G3" s="9">
        <v>5130.7020000000011</v>
      </c>
      <c r="H3" s="9">
        <v>27195.688901742447</v>
      </c>
      <c r="I3" s="9">
        <v>11605.850000000002</v>
      </c>
      <c r="J3" s="9">
        <v>131178.70000000001</v>
      </c>
      <c r="K3" s="9">
        <v>197802.59999999998</v>
      </c>
      <c r="L3" s="9">
        <v>8583.9600000000028</v>
      </c>
      <c r="M3" s="9">
        <v>4541.0400000000009</v>
      </c>
      <c r="N3" s="9">
        <v>11245.03</v>
      </c>
      <c r="O3" s="9">
        <v>206570.19999999998</v>
      </c>
      <c r="P3" s="9">
        <v>89048.299999999988</v>
      </c>
      <c r="Q3" s="9">
        <v>8880.380000000001</v>
      </c>
      <c r="R3" s="9">
        <v>120761.22890174245</v>
      </c>
    </row>
    <row r="4" spans="1:18" x14ac:dyDescent="0.2">
      <c r="A4" s="2" t="s">
        <v>42</v>
      </c>
      <c r="B4" s="9">
        <v>1</v>
      </c>
      <c r="C4" s="9">
        <v>423.9</v>
      </c>
      <c r="D4" s="9">
        <v>877.49999999999989</v>
      </c>
      <c r="E4" s="9">
        <v>948.6</v>
      </c>
      <c r="F4" s="9">
        <v>24.7</v>
      </c>
      <c r="G4" s="9">
        <v>107.9</v>
      </c>
      <c r="H4" s="9">
        <v>728.7</v>
      </c>
      <c r="I4" s="9">
        <v>24.7</v>
      </c>
      <c r="J4" s="9">
        <v>423.9</v>
      </c>
      <c r="K4" s="9">
        <v>1700.6</v>
      </c>
      <c r="L4" s="9">
        <v>137.5</v>
      </c>
      <c r="M4" s="9">
        <v>107.9</v>
      </c>
      <c r="N4" s="9">
        <v>24.7</v>
      </c>
      <c r="O4" s="9">
        <v>1478.4</v>
      </c>
      <c r="P4" s="9">
        <v>495</v>
      </c>
      <c r="Q4" s="9">
        <v>137.5</v>
      </c>
      <c r="R4" s="9">
        <v>877.49999999999989</v>
      </c>
    </row>
    <row r="5" spans="1:18" x14ac:dyDescent="0.2">
      <c r="A5" s="2" t="s">
        <v>45</v>
      </c>
      <c r="B5" s="9">
        <v>2</v>
      </c>
      <c r="C5" s="9">
        <v>11475</v>
      </c>
      <c r="D5" s="9">
        <v>10523.143282459307</v>
      </c>
      <c r="E5" s="9">
        <v>5140.1760000000013</v>
      </c>
      <c r="F5" s="9">
        <v>848.98200000000008</v>
      </c>
      <c r="G5" s="9">
        <v>67.382000000000019</v>
      </c>
      <c r="H5" s="9">
        <v>608.34328245930703</v>
      </c>
      <c r="I5" s="9">
        <v>872.2</v>
      </c>
      <c r="J5" s="9">
        <v>11475</v>
      </c>
      <c r="K5" s="9">
        <v>4913.1000000000004</v>
      </c>
      <c r="L5" s="9">
        <v>195.5</v>
      </c>
      <c r="M5" s="9">
        <v>90.600000000000009</v>
      </c>
      <c r="N5" s="9">
        <v>872.2</v>
      </c>
      <c r="O5" s="9">
        <v>10547.900000000001</v>
      </c>
      <c r="P5" s="9">
        <v>5839.1</v>
      </c>
      <c r="Q5" s="9">
        <v>257.5</v>
      </c>
      <c r="R5" s="9">
        <v>3576.9881194589748</v>
      </c>
    </row>
    <row r="6" spans="1:18" x14ac:dyDescent="0.2">
      <c r="A6" s="2" t="s">
        <v>46</v>
      </c>
      <c r="B6" s="9">
        <v>12</v>
      </c>
      <c r="C6" s="9">
        <v>70277.56</v>
      </c>
      <c r="D6" s="9">
        <v>82395.578579497756</v>
      </c>
      <c r="E6" s="9">
        <v>26440.862400000002</v>
      </c>
      <c r="F6" s="9">
        <v>3777.1867999999995</v>
      </c>
      <c r="G6" s="9">
        <v>6710.2197999999999</v>
      </c>
      <c r="H6" s="9">
        <v>12118.018579497766</v>
      </c>
      <c r="I6" s="9">
        <v>3827.2840000000001</v>
      </c>
      <c r="J6" s="9">
        <v>70243.360000000001</v>
      </c>
      <c r="K6" s="9">
        <v>69827.160000000018</v>
      </c>
      <c r="L6" s="9">
        <v>8647.9139999999989</v>
      </c>
      <c r="M6" s="9">
        <v>6742.4269999999997</v>
      </c>
      <c r="N6" s="9">
        <v>3809.3940000000002</v>
      </c>
      <c r="O6" s="9"/>
      <c r="P6" s="9">
        <v>8902.9500000000007</v>
      </c>
      <c r="Q6" s="9">
        <v>8660.02</v>
      </c>
      <c r="R6" s="9">
        <v>82118.096036961855</v>
      </c>
    </row>
    <row r="7" spans="1:18" x14ac:dyDescent="0.2">
      <c r="A7" s="2" t="s">
        <v>47</v>
      </c>
      <c r="B7" s="9">
        <v>1</v>
      </c>
      <c r="C7" s="9">
        <v>20343</v>
      </c>
      <c r="D7" s="9">
        <v>24068.7</v>
      </c>
      <c r="E7" s="9">
        <v>12996.900000000001</v>
      </c>
      <c r="F7" s="9">
        <v>1305.8</v>
      </c>
      <c r="G7" s="9">
        <v>1183.3</v>
      </c>
      <c r="H7" s="9">
        <v>5226</v>
      </c>
      <c r="I7" s="9">
        <v>1305.8</v>
      </c>
      <c r="J7" s="9">
        <v>20343</v>
      </c>
      <c r="K7" s="9">
        <v>14449.1</v>
      </c>
      <c r="L7" s="9">
        <v>1793.2</v>
      </c>
      <c r="M7" s="9">
        <v>1183.3</v>
      </c>
      <c r="N7" s="9">
        <v>1305.8</v>
      </c>
      <c r="O7" s="9">
        <v>18204.3</v>
      </c>
      <c r="P7" s="9">
        <v>9271.2000000000007</v>
      </c>
      <c r="Q7" s="9">
        <v>1793.2</v>
      </c>
      <c r="R7" s="9">
        <v>24068.7</v>
      </c>
    </row>
    <row r="8" spans="1:18" x14ac:dyDescent="0.2">
      <c r="A8" s="2" t="s">
        <v>50</v>
      </c>
      <c r="B8" s="9">
        <v>4</v>
      </c>
      <c r="C8" s="9">
        <v>4450.2999999999993</v>
      </c>
      <c r="D8" s="9">
        <v>6399.9486432619879</v>
      </c>
      <c r="E8" s="9">
        <v>9345.110999999999</v>
      </c>
      <c r="F8" s="9">
        <v>276.90359999999998</v>
      </c>
      <c r="G8" s="9">
        <v>340.30360000000002</v>
      </c>
      <c r="H8" s="9">
        <v>3774.6486432619881</v>
      </c>
      <c r="I8" s="9">
        <v>284.5</v>
      </c>
      <c r="J8" s="9">
        <v>4450.2999999999993</v>
      </c>
      <c r="K8" s="9">
        <v>9550.4</v>
      </c>
      <c r="L8" s="9">
        <v>700</v>
      </c>
      <c r="M8" s="9">
        <v>347.90000000000003</v>
      </c>
      <c r="N8" s="9">
        <v>284.5</v>
      </c>
      <c r="O8" s="9">
        <v>18696.3</v>
      </c>
      <c r="P8" s="9">
        <v>7394.9</v>
      </c>
      <c r="Q8" s="9">
        <v>700</v>
      </c>
      <c r="R8" s="9">
        <v>6399.9486432619879</v>
      </c>
    </row>
    <row r="9" spans="1:18" x14ac:dyDescent="0.2">
      <c r="A9" s="2" t="s">
        <v>51</v>
      </c>
      <c r="B9" s="9">
        <v>8</v>
      </c>
      <c r="C9" s="9">
        <v>1903.1899999999998</v>
      </c>
      <c r="D9" s="9">
        <v>1480.4197814370086</v>
      </c>
      <c r="E9" s="9">
        <v>189.05960000000005</v>
      </c>
      <c r="F9" s="9">
        <v>187.83720000000005</v>
      </c>
      <c r="G9" s="9">
        <v>231.84019999999998</v>
      </c>
      <c r="H9" s="9">
        <v>40.709781437008758</v>
      </c>
      <c r="I9" s="9">
        <v>189.26600000000002</v>
      </c>
      <c r="J9" s="9">
        <v>1894.4599999999998</v>
      </c>
      <c r="K9" s="9">
        <v>2509.0720000000001</v>
      </c>
      <c r="L9" s="9">
        <v>273.06200000000001</v>
      </c>
      <c r="M9" s="9">
        <v>231.709</v>
      </c>
      <c r="N9" s="9">
        <v>187.70600000000002</v>
      </c>
      <c r="O9" s="9">
        <v>1228.4000000000001</v>
      </c>
      <c r="P9" s="9">
        <v>613.62</v>
      </c>
      <c r="Q9" s="9">
        <v>274.76</v>
      </c>
      <c r="R9" s="9">
        <v>1432.3197814370087</v>
      </c>
    </row>
    <row r="10" spans="1:18" x14ac:dyDescent="0.2">
      <c r="A10" s="2" t="s">
        <v>53</v>
      </c>
      <c r="B10" s="9">
        <v>4</v>
      </c>
      <c r="C10" s="9">
        <v>776.7</v>
      </c>
      <c r="D10" s="9">
        <v>3910.3839286576922</v>
      </c>
      <c r="E10" s="9">
        <v>4126.1719999999996</v>
      </c>
      <c r="F10" s="9">
        <v>-210.74400000000009</v>
      </c>
      <c r="G10" s="9">
        <v>-74.844000000000008</v>
      </c>
      <c r="H10" s="9">
        <v>3272.2819286576919</v>
      </c>
      <c r="I10" s="9">
        <v>323.8</v>
      </c>
      <c r="J10" s="9">
        <v>14.1</v>
      </c>
      <c r="K10" s="9">
        <v>6307.2000000000007</v>
      </c>
      <c r="L10" s="9">
        <v>216.3</v>
      </c>
      <c r="M10" s="9">
        <v>-49.500000000000007</v>
      </c>
      <c r="N10" s="9">
        <v>-185.39999999999998</v>
      </c>
      <c r="O10" s="9">
        <v>6239.4000000000005</v>
      </c>
      <c r="P10" s="9">
        <v>938.18999999999994</v>
      </c>
      <c r="Q10" s="9">
        <v>236</v>
      </c>
      <c r="R10" s="9">
        <v>3495.681928657692</v>
      </c>
    </row>
    <row r="11" spans="1:18" x14ac:dyDescent="0.2">
      <c r="A11" s="2" t="s">
        <v>54</v>
      </c>
      <c r="B11" s="9">
        <v>4</v>
      </c>
      <c r="C11" s="9">
        <v>48398.3</v>
      </c>
      <c r="D11" s="9">
        <v>97005.78</v>
      </c>
      <c r="E11" s="9">
        <v>133073.90879999998</v>
      </c>
      <c r="F11" s="9">
        <v>8498.6622000000007</v>
      </c>
      <c r="G11" s="9">
        <v>8083.4121999999998</v>
      </c>
      <c r="H11" s="9">
        <v>56619.9</v>
      </c>
      <c r="I11" s="9">
        <v>8520.4</v>
      </c>
      <c r="J11" s="9">
        <v>47186.1</v>
      </c>
      <c r="K11" s="9">
        <v>123968.59999999999</v>
      </c>
      <c r="L11" s="9">
        <v>11358.690000000002</v>
      </c>
      <c r="M11" s="9">
        <v>8018.3</v>
      </c>
      <c r="N11" s="9">
        <v>8433.5500000000011</v>
      </c>
      <c r="O11" s="9">
        <v>179227.5</v>
      </c>
      <c r="P11" s="9">
        <v>79973.299999999988</v>
      </c>
      <c r="Q11" s="9">
        <v>11366.330000000002</v>
      </c>
      <c r="R11" s="9">
        <v>96807.6</v>
      </c>
    </row>
    <row r="12" spans="1:18" x14ac:dyDescent="0.2">
      <c r="A12" s="2" t="s">
        <v>55</v>
      </c>
      <c r="B12" s="9">
        <v>7</v>
      </c>
      <c r="C12" s="9">
        <v>5682.0000000000009</v>
      </c>
      <c r="D12" s="9">
        <v>7555.7241603384155</v>
      </c>
      <c r="E12" s="9">
        <v>7794.8138000000008</v>
      </c>
      <c r="F12" s="9">
        <v>410.56639999999999</v>
      </c>
      <c r="G12" s="9">
        <v>144.66039999999998</v>
      </c>
      <c r="H12" s="9">
        <v>3459.8841603384153</v>
      </c>
      <c r="I12" s="9">
        <v>385.23</v>
      </c>
      <c r="J12" s="9">
        <v>4946.2</v>
      </c>
      <c r="K12" s="9">
        <v>7567.0830000000005</v>
      </c>
      <c r="L12" s="9">
        <v>415.82599999999996</v>
      </c>
      <c r="M12" s="9">
        <v>113.00500000000001</v>
      </c>
      <c r="N12" s="9">
        <v>378.91100000000006</v>
      </c>
      <c r="O12" s="9">
        <v>11582.8</v>
      </c>
      <c r="P12" s="9">
        <v>5492.9</v>
      </c>
      <c r="Q12" s="9">
        <v>420.38</v>
      </c>
      <c r="R12" s="9">
        <v>7448.1841603384155</v>
      </c>
    </row>
    <row r="13" spans="1:18" x14ac:dyDescent="0.2">
      <c r="A13" s="2" t="s">
        <v>56</v>
      </c>
      <c r="B13" s="9">
        <v>3</v>
      </c>
      <c r="C13" s="9">
        <v>7301.8</v>
      </c>
      <c r="D13" s="9">
        <v>9206.5807840943653</v>
      </c>
      <c r="E13" s="9">
        <v>4168.2915999999996</v>
      </c>
      <c r="F13" s="9">
        <v>487.0086</v>
      </c>
      <c r="G13" s="9">
        <v>509.80859999999996</v>
      </c>
      <c r="H13" s="9">
        <v>2579.6807840943675</v>
      </c>
      <c r="I13" s="9">
        <v>504.7</v>
      </c>
      <c r="J13" s="9">
        <v>7058.8</v>
      </c>
      <c r="K13" s="9">
        <v>8803.1</v>
      </c>
      <c r="L13" s="9">
        <v>734.52</v>
      </c>
      <c r="M13" s="9">
        <v>489.8</v>
      </c>
      <c r="N13" s="9">
        <v>467</v>
      </c>
      <c r="O13" s="9">
        <v>6354.5999999999995</v>
      </c>
      <c r="P13" s="9">
        <v>1980.3</v>
      </c>
      <c r="Q13" s="9">
        <v>737.8</v>
      </c>
      <c r="R13" s="9">
        <v>8640.280784094366</v>
      </c>
    </row>
    <row r="14" spans="1:18" x14ac:dyDescent="0.2">
      <c r="A14" s="10" t="s">
        <v>59</v>
      </c>
      <c r="B14" s="11">
        <v>1</v>
      </c>
      <c r="C14" s="11">
        <v>56.8</v>
      </c>
      <c r="D14" s="11">
        <v>80.055155613515893</v>
      </c>
      <c r="E14" s="11">
        <v>191.048</v>
      </c>
      <c r="F14" s="11">
        <v>-10.632</v>
      </c>
      <c r="G14" s="11">
        <v>-14.952</v>
      </c>
      <c r="H14" s="11">
        <v>40.555155613515893</v>
      </c>
      <c r="I14" s="11">
        <v>0</v>
      </c>
      <c r="J14" s="11">
        <v>0</v>
      </c>
      <c r="K14" s="11">
        <v>159.69999999999999</v>
      </c>
      <c r="L14" s="11">
        <v>-8.3800000000000008</v>
      </c>
      <c r="M14" s="11">
        <v>-13.3</v>
      </c>
      <c r="N14" s="11">
        <v>-8.98</v>
      </c>
      <c r="O14" s="11">
        <v>196.6</v>
      </c>
      <c r="P14" s="11">
        <v>143.80000000000001</v>
      </c>
      <c r="Q14" s="11">
        <v>0</v>
      </c>
      <c r="R14" s="11">
        <v>0</v>
      </c>
    </row>
    <row r="15" spans="1:18" x14ac:dyDescent="0.2">
      <c r="A15" s="2" t="s">
        <v>57</v>
      </c>
      <c r="B15" s="9">
        <v>1</v>
      </c>
      <c r="C15" s="9">
        <v>20235.2</v>
      </c>
      <c r="D15" s="9">
        <v>33751.701079048522</v>
      </c>
      <c r="E15" s="9">
        <v>38508.559999999998</v>
      </c>
      <c r="F15" s="9">
        <v>1065.1799999999998</v>
      </c>
      <c r="G15" s="9">
        <v>4751.7800000000007</v>
      </c>
      <c r="H15" s="9">
        <v>36821.401079048519</v>
      </c>
      <c r="I15" s="9">
        <v>1091.5999999999999</v>
      </c>
      <c r="J15" s="9">
        <v>20235.2</v>
      </c>
      <c r="K15" s="9">
        <v>118363.7</v>
      </c>
      <c r="L15" s="9">
        <v>9413.1</v>
      </c>
      <c r="M15" s="9">
        <v>4778.2</v>
      </c>
      <c r="N15" s="9">
        <v>1091.5999999999999</v>
      </c>
      <c r="O15" s="9">
        <v>117844.6</v>
      </c>
      <c r="P15" s="9">
        <v>16749.7</v>
      </c>
      <c r="Q15" s="9">
        <v>9413.1</v>
      </c>
      <c r="R15" s="9">
        <v>33751.701079048522</v>
      </c>
    </row>
    <row r="16" spans="1:18" x14ac:dyDescent="0.2">
      <c r="A16" s="2" t="s">
        <v>58</v>
      </c>
      <c r="B16" s="9">
        <v>7</v>
      </c>
      <c r="C16" s="9">
        <v>155682.70000000001</v>
      </c>
      <c r="D16" s="9">
        <v>320437.27076506108</v>
      </c>
      <c r="E16" s="9">
        <v>273848.4988</v>
      </c>
      <c r="F16" s="9">
        <v>10354.542800000001</v>
      </c>
      <c r="G16" s="9">
        <v>12903.2428</v>
      </c>
      <c r="H16" s="9">
        <v>188623.40176506108</v>
      </c>
      <c r="I16" s="9">
        <v>10252</v>
      </c>
      <c r="J16" s="9">
        <v>126991.9</v>
      </c>
      <c r="K16" s="9">
        <v>309425.59999999998</v>
      </c>
      <c r="L16" s="9">
        <v>26347.399999999998</v>
      </c>
      <c r="M16" s="9">
        <v>12262</v>
      </c>
      <c r="N16" s="9">
        <v>9713.2999999999993</v>
      </c>
      <c r="O16" s="9">
        <v>420826.20000000007</v>
      </c>
      <c r="P16" s="9">
        <v>67121.5</v>
      </c>
      <c r="Q16" s="9">
        <v>26442.5</v>
      </c>
      <c r="R16" s="9">
        <v>289724.41342260793</v>
      </c>
    </row>
    <row r="17" spans="1:18" x14ac:dyDescent="0.2">
      <c r="A17" s="2" t="s">
        <v>38</v>
      </c>
      <c r="B17" s="9">
        <v>1</v>
      </c>
      <c r="C17" s="9">
        <v>34.5</v>
      </c>
      <c r="D17" s="9">
        <v>30.059230769230766</v>
      </c>
      <c r="E17" s="9">
        <v>22.84</v>
      </c>
      <c r="F17" s="9">
        <v>1.3</v>
      </c>
      <c r="G17" s="9">
        <v>2.89</v>
      </c>
      <c r="H17" s="9">
        <v>4.0592307692307692</v>
      </c>
      <c r="I17" s="9">
        <v>1.3</v>
      </c>
      <c r="J17" s="9">
        <v>34.5</v>
      </c>
      <c r="K17" s="9">
        <v>41.7</v>
      </c>
      <c r="L17" s="9">
        <v>3.43</v>
      </c>
      <c r="M17" s="9">
        <v>2.89</v>
      </c>
      <c r="N17" s="9">
        <v>1.3</v>
      </c>
      <c r="O17" s="9">
        <v>36.299999999999997</v>
      </c>
      <c r="P17" s="9">
        <v>27.3</v>
      </c>
      <c r="Q17" s="9">
        <v>3.43</v>
      </c>
      <c r="R17" s="9">
        <v>30.059230769230766</v>
      </c>
    </row>
    <row r="18" spans="1:18" x14ac:dyDescent="0.2">
      <c r="A18" s="2" t="s">
        <v>39</v>
      </c>
      <c r="B18" s="9">
        <v>2</v>
      </c>
      <c r="C18" s="9">
        <v>2304.1999999999998</v>
      </c>
      <c r="D18" s="9">
        <v>2640.1297366407421</v>
      </c>
      <c r="E18" s="9">
        <v>1323.19</v>
      </c>
      <c r="F18" s="9">
        <v>85</v>
      </c>
      <c r="G18" s="9">
        <v>126.22999999999999</v>
      </c>
      <c r="H18" s="9">
        <v>522.12973664074195</v>
      </c>
      <c r="I18" s="9">
        <v>76.87</v>
      </c>
      <c r="J18" s="9">
        <v>2304.1999999999998</v>
      </c>
      <c r="K18" s="9">
        <v>1194.5</v>
      </c>
      <c r="L18" s="9">
        <v>141.9</v>
      </c>
      <c r="M18" s="9">
        <v>118.1</v>
      </c>
      <c r="N18" s="9">
        <v>76.87</v>
      </c>
      <c r="O18" s="9">
        <v>2130.8000000000002</v>
      </c>
      <c r="P18" s="9">
        <v>855.4</v>
      </c>
      <c r="Q18" s="9">
        <v>141.9</v>
      </c>
      <c r="R18" s="9">
        <v>2640.1297366407421</v>
      </c>
    </row>
    <row r="19" spans="1:18" x14ac:dyDescent="0.2">
      <c r="A19" s="2" t="s">
        <v>43</v>
      </c>
      <c r="B19" s="9">
        <v>2</v>
      </c>
      <c r="C19" s="9">
        <v>38349.600000000006</v>
      </c>
      <c r="D19" s="9">
        <v>71960.870812660956</v>
      </c>
      <c r="E19" s="9">
        <v>86074.680000000008</v>
      </c>
      <c r="F19" s="9">
        <v>1946.1800000000003</v>
      </c>
      <c r="G19" s="9">
        <v>3415.380000000001</v>
      </c>
      <c r="H19" s="9">
        <v>57975.570812660953</v>
      </c>
      <c r="I19" s="9">
        <v>2826</v>
      </c>
      <c r="J19" s="9">
        <v>24912.400000000001</v>
      </c>
      <c r="K19" s="9">
        <v>110183.2</v>
      </c>
      <c r="L19" s="9">
        <v>8531.4</v>
      </c>
      <c r="M19" s="9">
        <v>4271.8</v>
      </c>
      <c r="N19" s="9">
        <v>2802.6</v>
      </c>
      <c r="O19" s="9">
        <v>154593.20000000001</v>
      </c>
      <c r="P19" s="9">
        <v>43404</v>
      </c>
      <c r="Q19" s="9">
        <v>8531.4</v>
      </c>
      <c r="R19" s="9">
        <v>71960.870812660956</v>
      </c>
    </row>
    <row r="20" spans="1:18" x14ac:dyDescent="0.2">
      <c r="A20" s="2" t="s">
        <v>44</v>
      </c>
      <c r="B20" s="9">
        <v>6</v>
      </c>
      <c r="C20" s="9">
        <v>263902.60000000003</v>
      </c>
      <c r="D20" s="9">
        <v>565103.04483424453</v>
      </c>
      <c r="E20" s="9">
        <v>638368.19700000004</v>
      </c>
      <c r="F20" s="9">
        <v>35915.06</v>
      </c>
      <c r="G20" s="9">
        <v>42717.43</v>
      </c>
      <c r="H20" s="9">
        <v>344597.66783424449</v>
      </c>
      <c r="I20" s="9">
        <v>35988.14</v>
      </c>
      <c r="J20" s="9">
        <v>263902.60000000003</v>
      </c>
      <c r="K20" s="9">
        <v>553736.70000000007</v>
      </c>
      <c r="L20" s="9">
        <v>63649.810000000012</v>
      </c>
      <c r="M20" s="9">
        <v>42790.509999999995</v>
      </c>
      <c r="N20" s="9">
        <v>35988.14</v>
      </c>
      <c r="O20" s="9">
        <v>926118.39999999991</v>
      </c>
      <c r="P20" s="9">
        <v>262006.59999999998</v>
      </c>
      <c r="Q20" s="9">
        <v>63649.810000000012</v>
      </c>
      <c r="R20" s="9">
        <v>550526.34483424458</v>
      </c>
    </row>
    <row r="21" spans="1:18" x14ac:dyDescent="0.2">
      <c r="A21" s="2" t="s">
        <v>48</v>
      </c>
      <c r="B21" s="9">
        <v>3</v>
      </c>
      <c r="C21" s="9">
        <v>1335.1</v>
      </c>
      <c r="D21" s="9">
        <v>3339.4502438288432</v>
      </c>
      <c r="E21" s="9">
        <v>3220.1</v>
      </c>
      <c r="F21" s="9">
        <v>-17.560000000000009</v>
      </c>
      <c r="G21" s="9">
        <v>137.64999999999998</v>
      </c>
      <c r="H21" s="9">
        <v>2298.3502438288433</v>
      </c>
      <c r="I21" s="9">
        <v>16</v>
      </c>
      <c r="J21" s="9">
        <v>981.4</v>
      </c>
      <c r="K21" s="9">
        <v>3017.7</v>
      </c>
      <c r="L21" s="9">
        <v>297.12</v>
      </c>
      <c r="M21" s="9">
        <v>138.87</v>
      </c>
      <c r="N21" s="9">
        <v>-16.34</v>
      </c>
      <c r="O21" s="9">
        <v>4602.4000000000005</v>
      </c>
      <c r="P21" s="9">
        <v>986.7</v>
      </c>
      <c r="Q21" s="9">
        <v>297.12</v>
      </c>
      <c r="R21" s="9">
        <v>3339.4502438288432</v>
      </c>
    </row>
    <row r="22" spans="1:18" x14ac:dyDescent="0.2">
      <c r="A22" s="2" t="s">
        <v>49</v>
      </c>
      <c r="B22" s="9">
        <v>11</v>
      </c>
      <c r="C22" s="9">
        <v>387749.30000000005</v>
      </c>
      <c r="D22" s="9">
        <v>627833.2615714242</v>
      </c>
      <c r="E22" s="9">
        <v>615274.19000000018</v>
      </c>
      <c r="F22" s="9">
        <v>32943.340000000004</v>
      </c>
      <c r="G22" s="9">
        <v>44011.94</v>
      </c>
      <c r="H22" s="9">
        <v>295309.0715714242</v>
      </c>
      <c r="I22" s="9">
        <v>34498.400000000001</v>
      </c>
      <c r="J22" s="9">
        <v>387749.30000000005</v>
      </c>
      <c r="K22" s="9">
        <v>579984.19999999995</v>
      </c>
      <c r="L22" s="9">
        <v>71962.700000000012</v>
      </c>
      <c r="M22" s="9">
        <v>45567</v>
      </c>
      <c r="N22" s="9">
        <v>34498.400000000001</v>
      </c>
      <c r="O22" s="9">
        <v>812509.59999999986</v>
      </c>
      <c r="P22" s="9">
        <v>309613.00000000012</v>
      </c>
      <c r="Q22" s="9">
        <v>71962.700000000012</v>
      </c>
      <c r="R22" s="9">
        <v>627833.2615714242</v>
      </c>
    </row>
    <row r="23" spans="1:18" x14ac:dyDescent="0.2">
      <c r="A23" s="2" t="s">
        <v>52</v>
      </c>
      <c r="B23" s="9">
        <v>1</v>
      </c>
      <c r="C23" s="9">
        <v>42.2</v>
      </c>
      <c r="D23" s="9">
        <v>94.730000000000018</v>
      </c>
      <c r="E23" s="9">
        <v>192.83</v>
      </c>
      <c r="F23" s="9">
        <v>3.59</v>
      </c>
      <c r="G23" s="9">
        <v>6.88</v>
      </c>
      <c r="H23" s="9">
        <v>61.1</v>
      </c>
      <c r="I23" s="9">
        <v>3.59</v>
      </c>
      <c r="J23" s="9">
        <v>42.2</v>
      </c>
      <c r="K23" s="9">
        <v>346.8</v>
      </c>
      <c r="L23" s="9">
        <v>20.7</v>
      </c>
      <c r="M23" s="9">
        <v>6.88</v>
      </c>
      <c r="N23" s="9">
        <v>3.59</v>
      </c>
      <c r="O23" s="9">
        <v>285</v>
      </c>
      <c r="P23" s="9">
        <v>140.30000000000001</v>
      </c>
      <c r="Q23" s="9">
        <v>20.7</v>
      </c>
      <c r="R23" s="9">
        <v>94.730000000000018</v>
      </c>
    </row>
    <row r="24" spans="1:18" x14ac:dyDescent="0.2">
      <c r="A24" s="2" t="s">
        <v>60</v>
      </c>
      <c r="B24" s="9">
        <v>107</v>
      </c>
      <c r="C24" s="9">
        <v>1176495.4499999997</v>
      </c>
      <c r="D24" s="9">
        <v>1997102.3714907796</v>
      </c>
      <c r="E24" s="9">
        <v>1954250.8420000002</v>
      </c>
      <c r="F24" s="9">
        <v>109732.39560000003</v>
      </c>
      <c r="G24" s="9">
        <v>130500.27560000001</v>
      </c>
      <c r="H24" s="9">
        <v>1041902.4634907809</v>
      </c>
      <c r="I24" s="9">
        <v>112602.43</v>
      </c>
      <c r="J24" s="9">
        <v>1126439.2199999997</v>
      </c>
      <c r="K24" s="9">
        <v>2123883.3150000004</v>
      </c>
      <c r="L24" s="9">
        <v>213423.49199999997</v>
      </c>
      <c r="M24" s="9">
        <v>131746.55100000004</v>
      </c>
      <c r="N24" s="9">
        <v>110978.67100000002</v>
      </c>
      <c r="O24" s="9">
        <v>2899374.2000000011</v>
      </c>
      <c r="P24" s="9">
        <v>911063.16000000015</v>
      </c>
      <c r="Q24" s="9">
        <v>213934.37</v>
      </c>
      <c r="R24" s="9">
        <v>1935621.2992871767</v>
      </c>
    </row>
    <row r="27" spans="1:18" s="13" customFormat="1" ht="112" x14ac:dyDescent="0.2">
      <c r="A27" s="12" t="s">
        <v>61</v>
      </c>
      <c r="B27" s="13" t="s">
        <v>64</v>
      </c>
      <c r="C27" s="13" t="s">
        <v>22</v>
      </c>
      <c r="D27" s="13" t="s">
        <v>23</v>
      </c>
      <c r="E27" s="13" t="s">
        <v>24</v>
      </c>
      <c r="F27" s="13" t="s">
        <v>25</v>
      </c>
      <c r="G27" s="13" t="s">
        <v>26</v>
      </c>
      <c r="H27" s="13" t="s">
        <v>27</v>
      </c>
      <c r="I27" s="13" t="s">
        <v>28</v>
      </c>
      <c r="J27" s="13" t="s">
        <v>29</v>
      </c>
      <c r="K27" s="13" t="s">
        <v>30</v>
      </c>
      <c r="L27" s="13" t="s">
        <v>31</v>
      </c>
      <c r="M27" s="13" t="s">
        <v>32</v>
      </c>
      <c r="N27" s="13" t="s">
        <v>33</v>
      </c>
      <c r="O27" s="13" t="s">
        <v>34</v>
      </c>
      <c r="P27" s="13" t="s">
        <v>35</v>
      </c>
      <c r="Q27" s="13" t="s">
        <v>36</v>
      </c>
      <c r="R27" s="13" t="s">
        <v>37</v>
      </c>
    </row>
    <row r="28" spans="1:18" x14ac:dyDescent="0.2">
      <c r="A28" s="2" t="s">
        <v>63</v>
      </c>
      <c r="B28">
        <f>SUM(B2:B14)</f>
        <v>73</v>
      </c>
      <c r="C28">
        <f t="shared" ref="C28:R28" si="0">SUM(C2:C14)</f>
        <v>306860.05</v>
      </c>
      <c r="D28">
        <f t="shared" si="0"/>
        <v>371911.85321710247</v>
      </c>
      <c r="E28">
        <f t="shared" si="0"/>
        <v>297417.7562</v>
      </c>
      <c r="F28">
        <f t="shared" si="0"/>
        <v>27435.762800000004</v>
      </c>
      <c r="G28">
        <f t="shared" si="0"/>
        <v>22426.852800000001</v>
      </c>
      <c r="H28">
        <f t="shared" si="0"/>
        <v>115689.71121710251</v>
      </c>
      <c r="I28">
        <f t="shared" si="0"/>
        <v>27848.53</v>
      </c>
      <c r="J28">
        <f t="shared" si="0"/>
        <v>299285.51999999996</v>
      </c>
      <c r="K28">
        <f t="shared" si="0"/>
        <v>447589.21499999997</v>
      </c>
      <c r="L28">
        <f t="shared" si="0"/>
        <v>33055.932000000008</v>
      </c>
      <c r="M28">
        <f t="shared" si="0"/>
        <v>21810.300999999999</v>
      </c>
      <c r="N28">
        <f t="shared" si="0"/>
        <v>26819.210999999999</v>
      </c>
      <c r="O28">
        <f t="shared" si="0"/>
        <v>460427.6999999999</v>
      </c>
      <c r="P28">
        <f t="shared" si="0"/>
        <v>210158.65999999995</v>
      </c>
      <c r="Q28">
        <f t="shared" si="0"/>
        <v>33471.710000000006</v>
      </c>
      <c r="R28">
        <f t="shared" si="0"/>
        <v>355720.33835595276</v>
      </c>
    </row>
    <row r="29" spans="1:18" x14ac:dyDescent="0.2">
      <c r="A29" s="2" t="s">
        <v>62</v>
      </c>
      <c r="B29">
        <f>SUM(B15:B23)</f>
        <v>34</v>
      </c>
      <c r="C29">
        <f t="shared" ref="C29:R29" si="1">SUM(C15:C23)</f>
        <v>869635.4</v>
      </c>
      <c r="D29">
        <f t="shared" si="1"/>
        <v>1625190.5182736781</v>
      </c>
      <c r="E29">
        <f t="shared" si="1"/>
        <v>1656833.0858000005</v>
      </c>
      <c r="F29">
        <f t="shared" si="1"/>
        <v>82296.632799999992</v>
      </c>
      <c r="G29">
        <f t="shared" si="1"/>
        <v>108073.4228</v>
      </c>
      <c r="H29">
        <f t="shared" si="1"/>
        <v>926212.75227367796</v>
      </c>
      <c r="I29">
        <f t="shared" si="1"/>
        <v>84753.9</v>
      </c>
      <c r="J29">
        <f t="shared" si="1"/>
        <v>827153.70000000007</v>
      </c>
      <c r="K29">
        <f t="shared" si="1"/>
        <v>1676294.0999999999</v>
      </c>
      <c r="L29">
        <f t="shared" si="1"/>
        <v>180367.56000000003</v>
      </c>
      <c r="M29">
        <f t="shared" si="1"/>
        <v>109936.25</v>
      </c>
      <c r="N29">
        <f t="shared" si="1"/>
        <v>84159.459999999992</v>
      </c>
      <c r="O29">
        <f t="shared" si="1"/>
        <v>2438946.5</v>
      </c>
      <c r="P29">
        <f t="shared" si="1"/>
        <v>700904.50000000023</v>
      </c>
      <c r="Q29">
        <f t="shared" si="1"/>
        <v>180462.66000000003</v>
      </c>
      <c r="R29">
        <f t="shared" si="1"/>
        <v>1579900.9609312247</v>
      </c>
    </row>
    <row r="31" spans="1:18" s="16" customFormat="1" x14ac:dyDescent="0.2">
      <c r="A31" s="15" t="str">
        <f>A27</f>
        <v>Classification</v>
      </c>
      <c r="B31" s="15" t="s">
        <v>64</v>
      </c>
      <c r="C31" s="15" t="s">
        <v>65</v>
      </c>
      <c r="D31" s="15" t="s">
        <v>66</v>
      </c>
      <c r="E31" s="15" t="s">
        <v>67</v>
      </c>
    </row>
    <row r="32" spans="1:18" x14ac:dyDescent="0.2">
      <c r="A32" s="14" t="str">
        <f>A28</f>
        <v>Emerging</v>
      </c>
      <c r="B32" s="3">
        <f>B28</f>
        <v>73</v>
      </c>
      <c r="C32" s="6">
        <f>G28/K28</f>
        <v>5.0105882913197543E-2</v>
      </c>
      <c r="D32" s="6">
        <f>F28/K28</f>
        <v>6.1296746839621698E-2</v>
      </c>
      <c r="E32" s="6">
        <f>G28/E28</f>
        <v>7.540522491508192E-2</v>
      </c>
    </row>
    <row r="33" spans="1:5" x14ac:dyDescent="0.2">
      <c r="A33" s="14" t="str">
        <f>A29</f>
        <v>Developed</v>
      </c>
      <c r="B33" s="3">
        <f>B29</f>
        <v>34</v>
      </c>
      <c r="C33" s="6">
        <f>G29/K29</f>
        <v>6.4471635854352768E-2</v>
      </c>
      <c r="D33" s="6">
        <f>F29/K29</f>
        <v>4.9094387912001838E-2</v>
      </c>
      <c r="E33" s="6">
        <f>G29/E29</f>
        <v>6.522891396016324E-2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2</vt:i4>
      </vt:variant>
    </vt:vector>
  </HeadingPairs>
  <TitlesOfParts>
    <vt:vector size="6" baseType="lpstr">
      <vt:lpstr>Revenue Growth</vt:lpstr>
      <vt:lpstr>Margin Table</vt:lpstr>
      <vt:lpstr>Reinvestment</vt:lpstr>
      <vt:lpstr>Emerging vs Developed</vt:lpstr>
      <vt:lpstr>Auto Operating Margin Chart</vt:lpstr>
      <vt:lpstr>Reinvestment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2016-01-10T14:15:24Z</dcterms:created>
  <dcterms:modified xsi:type="dcterms:W3CDTF">2016-06-02T15:43:29Z</dcterms:modified>
</cp:coreProperties>
</file>