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135" windowHeight="762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Sheet1!$B$28:$G$48,Sheet1!$N$28:$P$48</definedName>
    <definedName name="solver_cvg" localSheetId="0" hidden="1">0.1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Sheet1!$B$28:$G$48</definedName>
    <definedName name="solver_lhs10" localSheetId="0" hidden="1">Sheet1!$Q$28:$Q$48</definedName>
    <definedName name="solver_lhs2" localSheetId="0" hidden="1">Sheet1!$N$28:$P$48</definedName>
    <definedName name="solver_lhs3" localSheetId="0" hidden="1">Sheet1!$N$49:$P$49</definedName>
    <definedName name="solver_lhs4" localSheetId="0" hidden="1">Sheet1!$B$58:$G$58</definedName>
    <definedName name="solver_lhs5" localSheetId="0" hidden="1">Sheet1!$B$49:$G$49</definedName>
    <definedName name="solver_lhs6" localSheetId="0" hidden="1">Sheet1!$H$28:$H$48</definedName>
    <definedName name="solver_lhs7" localSheetId="0" hidden="1">Sheet1!$Q$49</definedName>
    <definedName name="solver_lhs8" localSheetId="0" hidden="1">Sheet1!$B$56:$G$56</definedName>
    <definedName name="solver_lhs9" localSheetId="0" hidden="1">Sheet1!$B$57:$G$57</definedName>
    <definedName name="solver_lin" localSheetId="0" hidden="1">2</definedName>
    <definedName name="solver_neg" localSheetId="0" hidden="1">1</definedName>
    <definedName name="solver_num" localSheetId="0" hidden="1">10</definedName>
    <definedName name="solver_nwt" localSheetId="0" hidden="1">1</definedName>
    <definedName name="solver_opt" localSheetId="0" hidden="1">Sheet1!$B$54</definedName>
    <definedName name="solver_pre" localSheetId="0" hidden="1">0.1</definedName>
    <definedName name="solver_rel1" localSheetId="0" hidden="1">5</definedName>
    <definedName name="solver_rel10" localSheetId="0" hidden="1">1</definedName>
    <definedName name="solver_rel2" localSheetId="0" hidden="1">5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3</definedName>
    <definedName name="solver_rel8" localSheetId="0" hidden="1">2</definedName>
    <definedName name="solver_rel9" localSheetId="0" hidden="1">2</definedName>
    <definedName name="solver_rhs1" localSheetId="0" hidden="1">binary</definedName>
    <definedName name="solver_rhs10" localSheetId="0" hidden="1">Sheet1!$S$28:$S$48</definedName>
    <definedName name="solver_rhs2" localSheetId="0" hidden="1">binary</definedName>
    <definedName name="solver_rhs3" localSheetId="0" hidden="1">Sheet1!$N$51:$P$51</definedName>
    <definedName name="solver_rhs4" localSheetId="0" hidden="1">Sheet1!$B$60:$G$60</definedName>
    <definedName name="solver_rhs5" localSheetId="0" hidden="1">Sheet1!$B$51:$G$51</definedName>
    <definedName name="solver_rhs6" localSheetId="0" hidden="1">Sheet1!$Q$28:$Q$48</definedName>
    <definedName name="solver_rhs7" localSheetId="0" hidden="1">Sheet1!$Q$51</definedName>
    <definedName name="solver_rhs8" localSheetId="0" hidden="1">Sheet1!$B$60:$G$60</definedName>
    <definedName name="solver_rhs9" localSheetId="0" hidden="1">Sheet1!$B$60:$G$60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0.1</definedName>
    <definedName name="solver_typ" localSheetId="0" hidden="1">1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O49" i="1"/>
  <c r="P49"/>
  <c r="G58"/>
  <c r="F58"/>
  <c r="E58"/>
  <c r="D58"/>
  <c r="C58"/>
  <c r="B58"/>
  <c r="G57"/>
  <c r="F57"/>
  <c r="E57"/>
  <c r="D57"/>
  <c r="C57"/>
  <c r="B57"/>
  <c r="G56"/>
  <c r="F56"/>
  <c r="E56"/>
  <c r="D56"/>
  <c r="C56"/>
  <c r="B56"/>
  <c r="B54"/>
  <c r="N49"/>
  <c r="G49"/>
  <c r="F49"/>
  <c r="E49"/>
  <c r="D49"/>
  <c r="C49"/>
  <c r="B49"/>
  <c r="Q48"/>
  <c r="U48" s="1"/>
  <c r="H48"/>
  <c r="I48" s="1"/>
  <c r="Q47"/>
  <c r="U47" s="1"/>
  <c r="H47"/>
  <c r="I47" s="1"/>
  <c r="Q46"/>
  <c r="U46" s="1"/>
  <c r="H46"/>
  <c r="I46" s="1"/>
  <c r="Q45"/>
  <c r="U45" s="1"/>
  <c r="H45"/>
  <c r="I45" s="1"/>
  <c r="Q44"/>
  <c r="U44" s="1"/>
  <c r="H44"/>
  <c r="I44" s="1"/>
  <c r="Q43"/>
  <c r="U43" s="1"/>
  <c r="H43"/>
  <c r="I43" s="1"/>
  <c r="Q42"/>
  <c r="U42" s="1"/>
  <c r="H42"/>
  <c r="I42" s="1"/>
  <c r="Q41"/>
  <c r="U41" s="1"/>
  <c r="H41"/>
  <c r="I41" s="1"/>
  <c r="Q40"/>
  <c r="U40" s="1"/>
  <c r="H40"/>
  <c r="I40" s="1"/>
  <c r="Q39"/>
  <c r="U39" s="1"/>
  <c r="H39"/>
  <c r="I39" s="1"/>
  <c r="Q38"/>
  <c r="U38" s="1"/>
  <c r="H38"/>
  <c r="I38" s="1"/>
  <c r="Q37"/>
  <c r="U37" s="1"/>
  <c r="H37"/>
  <c r="I37" s="1"/>
  <c r="Q36"/>
  <c r="U36" s="1"/>
  <c r="H36"/>
  <c r="I36" s="1"/>
  <c r="Q35"/>
  <c r="U35" s="1"/>
  <c r="H35"/>
  <c r="I35" s="1"/>
  <c r="Q34"/>
  <c r="U34" s="1"/>
  <c r="H34"/>
  <c r="I34" s="1"/>
  <c r="Q33"/>
  <c r="U33" s="1"/>
  <c r="H33"/>
  <c r="I33" s="1"/>
  <c r="Q32"/>
  <c r="U32" s="1"/>
  <c r="H32"/>
  <c r="I32" s="1"/>
  <c r="Q31"/>
  <c r="U31" s="1"/>
  <c r="H31"/>
  <c r="I31" s="1"/>
  <c r="Q30"/>
  <c r="U30" s="1"/>
  <c r="H30"/>
  <c r="I30" s="1"/>
  <c r="Q29"/>
  <c r="U29" s="1"/>
  <c r="H29"/>
  <c r="I29" s="1"/>
  <c r="Q28"/>
  <c r="H28"/>
  <c r="I28" s="1"/>
  <c r="N25"/>
  <c r="Q23"/>
  <c r="Q22"/>
  <c r="H49" l="1"/>
  <c r="Q49"/>
  <c r="U28"/>
  <c r="U49" s="1"/>
  <c r="I49"/>
</calcChain>
</file>

<file path=xl/comments1.xml><?xml version="1.0" encoding="utf-8"?>
<comments xmlns="http://schemas.openxmlformats.org/spreadsheetml/2006/main">
  <authors>
    <author xml:space="preserve"> Sudha</author>
  </authors>
  <commentList>
    <comment ref="B54" authorId="0">
      <text>
        <r>
          <rPr>
            <sz val="8"/>
            <color indexed="81"/>
            <rFont val="Tahoma"/>
            <charset val="1"/>
          </rPr>
          <t>=SUMPRODUCT(B4:G24,B28:G48) + SUMPRODUCT(N28:P48,N4:P24)</t>
        </r>
      </text>
    </comment>
    <comment ref="G56" authorId="0">
      <text>
        <r>
          <rPr>
            <b/>
            <sz val="8"/>
            <color indexed="81"/>
            <rFont val="Tahoma"/>
            <charset val="1"/>
          </rPr>
          <t xml:space="preserve"> =SUMPRODUCT(G$28:G$48,$N$28:$N$48)</t>
        </r>
      </text>
    </comment>
  </commentList>
</comments>
</file>

<file path=xl/sharedStrings.xml><?xml version="1.0" encoding="utf-8"?>
<sst xmlns="http://schemas.openxmlformats.org/spreadsheetml/2006/main" count="159" uniqueCount="42">
  <si>
    <t>MAIN LINE</t>
  </si>
  <si>
    <t>SHOP</t>
  </si>
  <si>
    <t>Preferences</t>
  </si>
  <si>
    <t>(jobs for both wrap and shop ---&gt;)</t>
  </si>
  <si>
    <t>Fore Man</t>
  </si>
  <si>
    <t>Mixer</t>
  </si>
  <si>
    <t>KRD Op</t>
  </si>
  <si>
    <t>Pan-o-mat</t>
  </si>
  <si>
    <t>Oven</t>
  </si>
  <si>
    <t>Relief</t>
  </si>
  <si>
    <t>Day-off</t>
  </si>
  <si>
    <t>S. No</t>
  </si>
  <si>
    <t>R.DEYOTT</t>
  </si>
  <si>
    <t>C.HOWARD</t>
  </si>
  <si>
    <t>D CHAMPAGNE</t>
  </si>
  <si>
    <t>E.FOSTER</t>
  </si>
  <si>
    <t>T.CHRISTIANSON</t>
  </si>
  <si>
    <t>J.KELNER</t>
  </si>
  <si>
    <t>E.WEBB</t>
  </si>
  <si>
    <t>S.GOTTFRIED</t>
  </si>
  <si>
    <t>J.WESSON</t>
  </si>
  <si>
    <t>V.MURZA</t>
  </si>
  <si>
    <t>C.PHAM</t>
  </si>
  <si>
    <t>W.GATLIN</t>
  </si>
  <si>
    <t>C.GRIFFITH</t>
  </si>
  <si>
    <t>J. OTTERSON</t>
  </si>
  <si>
    <t>F.CETZ</t>
  </si>
  <si>
    <t>M.KIDNILER</t>
  </si>
  <si>
    <t>L PFAU</t>
  </si>
  <si>
    <t>L.COLLINS</t>
  </si>
  <si>
    <t>R.SCHELL</t>
  </si>
  <si>
    <t>D.SCRIEBER</t>
  </si>
  <si>
    <t>T. NOGA</t>
  </si>
  <si>
    <t>Sum</t>
  </si>
  <si>
    <t>Difference</t>
  </si>
  <si>
    <t>Req.</t>
  </si>
  <si>
    <t>Shift 1</t>
  </si>
  <si>
    <t>Shift 2</t>
  </si>
  <si>
    <t>Shift 3</t>
  </si>
  <si>
    <t>=</t>
  </si>
  <si>
    <t>&gt;=</t>
  </si>
  <si>
    <t>Satisfaction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</si>
</sst>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/>
      <diagonal/>
    </border>
    <border>
      <left/>
      <right/>
      <top style="thick">
        <color theme="3" tint="0.39994506668294322"/>
      </top>
      <bottom/>
      <diagonal/>
    </border>
    <border>
      <left/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/>
      <top/>
      <bottom/>
      <diagonal/>
    </border>
    <border>
      <left/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/>
      <top/>
      <bottom style="thick">
        <color theme="3" tint="0.39994506668294322"/>
      </bottom>
      <diagonal/>
    </border>
    <border>
      <left/>
      <right/>
      <top/>
      <bottom style="thick">
        <color theme="3" tint="0.39994506668294322"/>
      </bottom>
      <diagonal/>
    </border>
    <border>
      <left/>
      <right style="thick">
        <color theme="3" tint="0.39994506668294322"/>
      </right>
      <top/>
      <bottom style="thick">
        <color theme="3" tint="0.39994506668294322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7" xfId="0" applyNumberForma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" fontId="0" fillId="0" borderId="18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1" fontId="0" fillId="0" borderId="21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22" xfId="0" applyNumberFormat="1" applyFill="1" applyBorder="1" applyAlignment="1">
      <alignment horizontal="center"/>
    </xf>
    <xf numFmtId="1" fontId="0" fillId="0" borderId="23" xfId="0" applyNumberFormat="1" applyFill="1" applyBorder="1" applyAlignment="1">
      <alignment horizontal="center"/>
    </xf>
    <xf numFmtId="1" fontId="0" fillId="0" borderId="24" xfId="0" applyNumberFormat="1" applyFill="1" applyBorder="1" applyAlignment="1">
      <alignment horizontal="center"/>
    </xf>
    <xf numFmtId="1" fontId="0" fillId="0" borderId="25" xfId="0" applyNumberFormat="1" applyFill="1" applyBorder="1" applyAlignment="1">
      <alignment horizontal="center"/>
    </xf>
    <xf numFmtId="1" fontId="0" fillId="0" borderId="0" xfId="0" applyNumberFormat="1" applyFill="1" applyBorder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0"/>
  <sheetViews>
    <sheetView tabSelected="1" topLeftCell="A25" zoomScale="70" zoomScaleNormal="70" workbookViewId="0">
      <selection activeCell="W47" sqref="W47"/>
    </sheetView>
  </sheetViews>
  <sheetFormatPr defaultRowHeight="15"/>
  <cols>
    <col min="1" max="1" width="16.28515625" bestFit="1" customWidth="1"/>
    <col min="9" max="9" width="10.42578125" bestFit="1" customWidth="1"/>
    <col min="13" max="13" width="16.28515625" bestFit="1" customWidth="1"/>
  </cols>
  <sheetData>
    <row r="1" spans="1:16">
      <c r="A1" s="1" t="s">
        <v>0</v>
      </c>
      <c r="B1" t="s">
        <v>1</v>
      </c>
    </row>
    <row r="2" spans="1:16">
      <c r="A2" s="2" t="s">
        <v>2</v>
      </c>
      <c r="B2" s="3" t="s">
        <v>3</v>
      </c>
      <c r="C2" s="2"/>
      <c r="D2" s="2"/>
      <c r="E2" s="2"/>
      <c r="F2" s="2"/>
      <c r="G2" s="2"/>
      <c r="H2" s="2"/>
      <c r="I2" s="2"/>
      <c r="J2" s="2"/>
      <c r="K2" s="2"/>
    </row>
    <row r="3" spans="1:16">
      <c r="A3" s="2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/>
      <c r="J3" s="2"/>
      <c r="K3" s="4"/>
      <c r="L3" s="5" t="s">
        <v>11</v>
      </c>
      <c r="N3" t="s">
        <v>36</v>
      </c>
      <c r="O3" t="s">
        <v>37</v>
      </c>
      <c r="P3" t="s">
        <v>38</v>
      </c>
    </row>
    <row r="4" spans="1:16">
      <c r="A4" s="6" t="s">
        <v>12</v>
      </c>
      <c r="B4" s="7">
        <v>500</v>
      </c>
      <c r="C4" s="8">
        <v>5</v>
      </c>
      <c r="D4" s="8">
        <v>5</v>
      </c>
      <c r="E4" s="8">
        <v>5</v>
      </c>
      <c r="F4" s="8">
        <v>5</v>
      </c>
      <c r="G4" s="8">
        <v>5</v>
      </c>
      <c r="H4" s="9">
        <v>5</v>
      </c>
      <c r="I4" s="2"/>
      <c r="J4" s="4"/>
      <c r="K4" s="2"/>
      <c r="L4" s="10">
        <v>1</v>
      </c>
      <c r="N4" s="7">
        <v>5</v>
      </c>
      <c r="O4" s="8">
        <v>5</v>
      </c>
      <c r="P4" s="9">
        <v>500</v>
      </c>
    </row>
    <row r="5" spans="1:16">
      <c r="A5" s="6" t="s">
        <v>13</v>
      </c>
      <c r="B5" s="11">
        <v>500</v>
      </c>
      <c r="C5" s="12">
        <v>5</v>
      </c>
      <c r="D5" s="12">
        <v>5</v>
      </c>
      <c r="E5" s="12">
        <v>5</v>
      </c>
      <c r="F5" s="12">
        <v>5</v>
      </c>
      <c r="G5" s="12">
        <v>5</v>
      </c>
      <c r="H5" s="13">
        <v>5</v>
      </c>
      <c r="I5" s="2"/>
      <c r="J5" s="4"/>
      <c r="K5" s="2"/>
      <c r="L5" s="10">
        <v>2</v>
      </c>
      <c r="N5" s="11">
        <v>5</v>
      </c>
      <c r="O5" s="12">
        <v>5</v>
      </c>
      <c r="P5" s="13">
        <v>500</v>
      </c>
    </row>
    <row r="6" spans="1:16">
      <c r="A6" s="6" t="s">
        <v>14</v>
      </c>
      <c r="B6" s="11">
        <v>500</v>
      </c>
      <c r="C6" s="12">
        <v>5</v>
      </c>
      <c r="D6" s="12">
        <v>5</v>
      </c>
      <c r="E6" s="12">
        <v>5</v>
      </c>
      <c r="F6" s="12">
        <v>5</v>
      </c>
      <c r="G6" s="12">
        <v>5</v>
      </c>
      <c r="H6" s="13">
        <v>5</v>
      </c>
      <c r="I6" s="2"/>
      <c r="J6" s="4"/>
      <c r="K6" s="2"/>
      <c r="L6" s="10">
        <v>3</v>
      </c>
      <c r="N6" s="11">
        <v>5</v>
      </c>
      <c r="O6" s="12">
        <v>5</v>
      </c>
      <c r="P6" s="13">
        <v>500</v>
      </c>
    </row>
    <row r="7" spans="1:16">
      <c r="A7" s="6" t="s">
        <v>15</v>
      </c>
      <c r="B7" s="11">
        <v>500</v>
      </c>
      <c r="C7" s="12">
        <v>5</v>
      </c>
      <c r="D7" s="12">
        <v>5</v>
      </c>
      <c r="E7" s="12">
        <v>5</v>
      </c>
      <c r="F7" s="12">
        <v>5</v>
      </c>
      <c r="G7" s="12">
        <v>5</v>
      </c>
      <c r="H7" s="13">
        <v>5</v>
      </c>
      <c r="I7" s="2"/>
      <c r="J7" s="4"/>
      <c r="K7" s="2"/>
      <c r="L7" s="10">
        <v>4</v>
      </c>
      <c r="N7" s="11">
        <v>5</v>
      </c>
      <c r="O7" s="12">
        <v>5</v>
      </c>
      <c r="P7" s="13">
        <v>500</v>
      </c>
    </row>
    <row r="8" spans="1:16">
      <c r="A8" s="6" t="s">
        <v>16</v>
      </c>
      <c r="B8" s="11">
        <v>500</v>
      </c>
      <c r="C8" s="12">
        <v>5</v>
      </c>
      <c r="D8" s="12">
        <v>5</v>
      </c>
      <c r="E8" s="12">
        <v>5</v>
      </c>
      <c r="F8" s="12">
        <v>5</v>
      </c>
      <c r="G8" s="12">
        <v>5</v>
      </c>
      <c r="H8" s="13">
        <v>5</v>
      </c>
      <c r="I8" s="2"/>
      <c r="J8" s="4"/>
      <c r="K8" s="2"/>
      <c r="L8" s="10">
        <v>5</v>
      </c>
      <c r="N8" s="11">
        <v>5</v>
      </c>
      <c r="O8" s="12">
        <v>5</v>
      </c>
      <c r="P8" s="13">
        <v>500</v>
      </c>
    </row>
    <row r="9" spans="1:16">
      <c r="A9" s="6" t="s">
        <v>17</v>
      </c>
      <c r="B9" s="11">
        <v>500</v>
      </c>
      <c r="C9" s="12">
        <v>5</v>
      </c>
      <c r="D9" s="12">
        <v>5</v>
      </c>
      <c r="E9" s="12">
        <v>5</v>
      </c>
      <c r="F9" s="12">
        <v>5</v>
      </c>
      <c r="G9" s="12">
        <v>5</v>
      </c>
      <c r="H9" s="13">
        <v>5</v>
      </c>
      <c r="I9" s="2"/>
      <c r="J9" s="4"/>
      <c r="K9" s="2"/>
      <c r="L9" s="10">
        <v>6</v>
      </c>
      <c r="N9" s="11">
        <v>5</v>
      </c>
      <c r="O9" s="12">
        <v>5</v>
      </c>
      <c r="P9" s="13">
        <v>500</v>
      </c>
    </row>
    <row r="10" spans="1:16">
      <c r="A10" s="6" t="s">
        <v>18</v>
      </c>
      <c r="B10" s="11">
        <v>500</v>
      </c>
      <c r="C10" s="12">
        <v>5</v>
      </c>
      <c r="D10" s="12">
        <v>5</v>
      </c>
      <c r="E10" s="12">
        <v>5</v>
      </c>
      <c r="F10" s="12">
        <v>5</v>
      </c>
      <c r="G10" s="12">
        <v>5</v>
      </c>
      <c r="H10" s="13">
        <v>5</v>
      </c>
      <c r="I10" s="2"/>
      <c r="J10" s="4"/>
      <c r="K10" s="2"/>
      <c r="L10" s="10">
        <v>7</v>
      </c>
      <c r="N10" s="11">
        <v>5</v>
      </c>
      <c r="O10" s="12">
        <v>5</v>
      </c>
      <c r="P10" s="13">
        <v>500</v>
      </c>
    </row>
    <row r="11" spans="1:16">
      <c r="A11" s="6" t="s">
        <v>19</v>
      </c>
      <c r="B11" s="11">
        <v>500</v>
      </c>
      <c r="C11" s="12">
        <v>5</v>
      </c>
      <c r="D11" s="12">
        <v>5</v>
      </c>
      <c r="E11" s="12">
        <v>5</v>
      </c>
      <c r="F11" s="12">
        <v>5</v>
      </c>
      <c r="G11" s="12">
        <v>5</v>
      </c>
      <c r="H11" s="13">
        <v>5</v>
      </c>
      <c r="I11" s="2"/>
      <c r="J11" s="4"/>
      <c r="K11" s="2"/>
      <c r="L11" s="10">
        <v>8</v>
      </c>
      <c r="N11" s="11">
        <v>5</v>
      </c>
      <c r="O11" s="12">
        <v>5</v>
      </c>
      <c r="P11" s="13">
        <v>500</v>
      </c>
    </row>
    <row r="12" spans="1:16">
      <c r="A12" s="14" t="s">
        <v>20</v>
      </c>
      <c r="B12" s="11">
        <v>500</v>
      </c>
      <c r="C12" s="12">
        <v>5</v>
      </c>
      <c r="D12" s="12">
        <v>5</v>
      </c>
      <c r="E12" s="12">
        <v>5</v>
      </c>
      <c r="F12" s="12">
        <v>5</v>
      </c>
      <c r="G12" s="12">
        <v>5</v>
      </c>
      <c r="H12" s="13">
        <v>5</v>
      </c>
      <c r="I12" s="2"/>
      <c r="J12" s="4"/>
      <c r="K12" s="2"/>
      <c r="L12" s="10">
        <v>9</v>
      </c>
      <c r="N12" s="11">
        <v>5</v>
      </c>
      <c r="O12" s="12">
        <v>5</v>
      </c>
      <c r="P12" s="13">
        <v>500</v>
      </c>
    </row>
    <row r="13" spans="1:16">
      <c r="A13" s="6" t="s">
        <v>21</v>
      </c>
      <c r="B13" s="11">
        <v>500</v>
      </c>
      <c r="C13" s="12">
        <v>5</v>
      </c>
      <c r="D13" s="12">
        <v>5</v>
      </c>
      <c r="E13" s="12">
        <v>5</v>
      </c>
      <c r="F13" s="12">
        <v>5</v>
      </c>
      <c r="G13" s="12">
        <v>5</v>
      </c>
      <c r="H13" s="13">
        <v>5</v>
      </c>
      <c r="I13" s="2"/>
      <c r="J13" s="4"/>
      <c r="K13" s="2"/>
      <c r="L13" s="10">
        <v>10</v>
      </c>
      <c r="N13" s="11">
        <v>5</v>
      </c>
      <c r="O13" s="12">
        <v>5</v>
      </c>
      <c r="P13" s="13">
        <v>500</v>
      </c>
    </row>
    <row r="14" spans="1:16">
      <c r="A14" s="14" t="s">
        <v>22</v>
      </c>
      <c r="B14" s="11">
        <v>500</v>
      </c>
      <c r="C14" s="12">
        <v>5</v>
      </c>
      <c r="D14" s="12">
        <v>5</v>
      </c>
      <c r="E14" s="12">
        <v>5</v>
      </c>
      <c r="F14" s="12">
        <v>5</v>
      </c>
      <c r="G14" s="12">
        <v>5</v>
      </c>
      <c r="H14" s="13">
        <v>5</v>
      </c>
      <c r="I14" s="2"/>
      <c r="J14" s="4"/>
      <c r="K14" s="2"/>
      <c r="L14" s="10">
        <v>11</v>
      </c>
      <c r="N14" s="11">
        <v>5</v>
      </c>
      <c r="O14" s="12">
        <v>5</v>
      </c>
      <c r="P14" s="13">
        <v>500</v>
      </c>
    </row>
    <row r="15" spans="1:16">
      <c r="A15" s="6" t="s">
        <v>23</v>
      </c>
      <c r="B15" s="11">
        <v>500</v>
      </c>
      <c r="C15" s="12">
        <v>5</v>
      </c>
      <c r="D15" s="12">
        <v>5</v>
      </c>
      <c r="E15" s="12">
        <v>5</v>
      </c>
      <c r="F15" s="12">
        <v>5</v>
      </c>
      <c r="G15" s="12">
        <v>5</v>
      </c>
      <c r="H15" s="13">
        <v>5</v>
      </c>
      <c r="I15" s="2"/>
      <c r="J15" s="4"/>
      <c r="K15" s="2"/>
      <c r="L15" s="10">
        <v>12</v>
      </c>
      <c r="N15" s="11">
        <v>5</v>
      </c>
      <c r="O15" s="12">
        <v>5</v>
      </c>
      <c r="P15" s="13">
        <v>500</v>
      </c>
    </row>
    <row r="16" spans="1:16">
      <c r="A16" s="6" t="s">
        <v>24</v>
      </c>
      <c r="B16" s="11">
        <v>500</v>
      </c>
      <c r="C16" s="12">
        <v>5</v>
      </c>
      <c r="D16" s="12">
        <v>5</v>
      </c>
      <c r="E16" s="12">
        <v>5</v>
      </c>
      <c r="F16" s="12">
        <v>5</v>
      </c>
      <c r="G16" s="12">
        <v>5</v>
      </c>
      <c r="H16" s="13">
        <v>5</v>
      </c>
      <c r="I16" s="2"/>
      <c r="J16" s="4"/>
      <c r="K16" s="2"/>
      <c r="L16" s="10">
        <v>13</v>
      </c>
      <c r="N16" s="11">
        <v>5</v>
      </c>
      <c r="O16" s="12">
        <v>5</v>
      </c>
      <c r="P16" s="13">
        <v>500</v>
      </c>
    </row>
    <row r="17" spans="1:21">
      <c r="A17" s="6" t="s">
        <v>25</v>
      </c>
      <c r="B17" s="11">
        <v>500</v>
      </c>
      <c r="C17" s="12">
        <v>5</v>
      </c>
      <c r="D17" s="12">
        <v>5</v>
      </c>
      <c r="E17" s="12">
        <v>5</v>
      </c>
      <c r="F17" s="12">
        <v>5</v>
      </c>
      <c r="G17" s="12">
        <v>5</v>
      </c>
      <c r="H17" s="13">
        <v>5</v>
      </c>
      <c r="I17" s="2"/>
      <c r="J17" s="4"/>
      <c r="K17" s="2"/>
      <c r="L17" s="10">
        <v>14</v>
      </c>
      <c r="N17" s="11">
        <v>5</v>
      </c>
      <c r="O17" s="12">
        <v>5</v>
      </c>
      <c r="P17" s="13">
        <v>500</v>
      </c>
    </row>
    <row r="18" spans="1:21">
      <c r="A18" s="6" t="s">
        <v>26</v>
      </c>
      <c r="B18" s="11">
        <v>500</v>
      </c>
      <c r="C18" s="12">
        <v>5</v>
      </c>
      <c r="D18" s="12">
        <v>5</v>
      </c>
      <c r="E18" s="12">
        <v>5</v>
      </c>
      <c r="F18" s="12">
        <v>5</v>
      </c>
      <c r="G18" s="12">
        <v>5</v>
      </c>
      <c r="H18" s="13">
        <v>5</v>
      </c>
      <c r="I18" s="2"/>
      <c r="J18" s="4"/>
      <c r="K18" s="2"/>
      <c r="L18" s="10">
        <v>15</v>
      </c>
      <c r="N18" s="11">
        <v>5</v>
      </c>
      <c r="O18" s="12">
        <v>5</v>
      </c>
      <c r="P18" s="13">
        <v>500</v>
      </c>
    </row>
    <row r="19" spans="1:21">
      <c r="A19" s="14" t="s">
        <v>27</v>
      </c>
      <c r="B19" s="11">
        <v>500</v>
      </c>
      <c r="C19" s="12">
        <v>5</v>
      </c>
      <c r="D19" s="12">
        <v>5</v>
      </c>
      <c r="E19" s="12">
        <v>5</v>
      </c>
      <c r="F19" s="12">
        <v>5</v>
      </c>
      <c r="G19" s="12">
        <v>5</v>
      </c>
      <c r="H19" s="13">
        <v>5</v>
      </c>
      <c r="I19" s="2"/>
      <c r="J19" s="4"/>
      <c r="K19" s="2"/>
      <c r="L19" s="10">
        <v>16</v>
      </c>
      <c r="N19" s="11">
        <v>5</v>
      </c>
      <c r="O19" s="12">
        <v>5</v>
      </c>
      <c r="P19" s="13">
        <v>500</v>
      </c>
    </row>
    <row r="20" spans="1:21">
      <c r="A20" s="14" t="s">
        <v>28</v>
      </c>
      <c r="B20" s="11">
        <v>500</v>
      </c>
      <c r="C20" s="12">
        <v>5</v>
      </c>
      <c r="D20" s="12">
        <v>5</v>
      </c>
      <c r="E20" s="12">
        <v>5</v>
      </c>
      <c r="F20" s="12">
        <v>5</v>
      </c>
      <c r="G20" s="12">
        <v>5</v>
      </c>
      <c r="H20" s="13">
        <v>5</v>
      </c>
      <c r="I20" s="2"/>
      <c r="J20" s="4"/>
      <c r="K20" s="2"/>
      <c r="L20" s="10">
        <v>17</v>
      </c>
      <c r="N20" s="11">
        <v>5</v>
      </c>
      <c r="O20" s="12">
        <v>5</v>
      </c>
      <c r="P20" s="13">
        <v>500</v>
      </c>
    </row>
    <row r="21" spans="1:21">
      <c r="A21" s="6" t="s">
        <v>29</v>
      </c>
      <c r="B21" s="11">
        <v>500</v>
      </c>
      <c r="C21" s="12">
        <v>5</v>
      </c>
      <c r="D21" s="12">
        <v>5</v>
      </c>
      <c r="E21" s="12">
        <v>5</v>
      </c>
      <c r="F21" s="12">
        <v>5</v>
      </c>
      <c r="G21" s="12">
        <v>5</v>
      </c>
      <c r="H21" s="13">
        <v>5</v>
      </c>
      <c r="I21" s="2"/>
      <c r="J21" s="4"/>
      <c r="K21" s="2"/>
      <c r="L21" s="10">
        <v>18</v>
      </c>
      <c r="N21" s="11">
        <v>5</v>
      </c>
      <c r="O21" s="12">
        <v>5</v>
      </c>
      <c r="P21" s="13">
        <v>500</v>
      </c>
    </row>
    <row r="22" spans="1:21">
      <c r="A22" s="6" t="s">
        <v>30</v>
      </c>
      <c r="B22" s="11">
        <v>500</v>
      </c>
      <c r="C22" s="12">
        <v>5</v>
      </c>
      <c r="D22" s="12">
        <v>5</v>
      </c>
      <c r="E22" s="12">
        <v>5</v>
      </c>
      <c r="F22" s="12">
        <v>5</v>
      </c>
      <c r="G22" s="12">
        <v>5</v>
      </c>
      <c r="H22" s="13">
        <v>5</v>
      </c>
      <c r="I22" s="2"/>
      <c r="J22" s="4"/>
      <c r="K22" s="2"/>
      <c r="L22" s="10">
        <v>19</v>
      </c>
      <c r="N22" s="11">
        <v>5</v>
      </c>
      <c r="O22" s="12">
        <v>5</v>
      </c>
      <c r="P22" s="13">
        <v>500</v>
      </c>
      <c r="Q22">
        <f>21*3</f>
        <v>63</v>
      </c>
    </row>
    <row r="23" spans="1:21">
      <c r="A23" s="6" t="s">
        <v>31</v>
      </c>
      <c r="B23" s="11">
        <v>500</v>
      </c>
      <c r="C23" s="12">
        <v>5</v>
      </c>
      <c r="D23" s="12">
        <v>5</v>
      </c>
      <c r="E23" s="12">
        <v>5</v>
      </c>
      <c r="F23" s="12">
        <v>5</v>
      </c>
      <c r="G23" s="12">
        <v>5</v>
      </c>
      <c r="H23" s="13">
        <v>5</v>
      </c>
      <c r="I23" s="2"/>
      <c r="J23" s="4"/>
      <c r="K23" s="2"/>
      <c r="L23" s="10">
        <v>20</v>
      </c>
      <c r="N23" s="11">
        <v>5</v>
      </c>
      <c r="O23" s="12">
        <v>5</v>
      </c>
      <c r="P23" s="13">
        <v>500</v>
      </c>
      <c r="Q23">
        <f>6*3</f>
        <v>18</v>
      </c>
    </row>
    <row r="24" spans="1:21">
      <c r="A24" s="6" t="s">
        <v>32</v>
      </c>
      <c r="B24" s="15">
        <v>500</v>
      </c>
      <c r="C24" s="16">
        <v>5</v>
      </c>
      <c r="D24" s="16">
        <v>5</v>
      </c>
      <c r="E24" s="16">
        <v>5</v>
      </c>
      <c r="F24" s="16">
        <v>5</v>
      </c>
      <c r="G24" s="16">
        <v>5</v>
      </c>
      <c r="H24" s="17">
        <v>5</v>
      </c>
      <c r="I24" s="2"/>
      <c r="J24" s="4"/>
      <c r="K24" s="2"/>
      <c r="L24" s="10">
        <v>21</v>
      </c>
      <c r="N24" s="15">
        <v>5</v>
      </c>
      <c r="O24" s="16">
        <v>5</v>
      </c>
      <c r="P24" s="17">
        <v>500</v>
      </c>
    </row>
    <row r="25" spans="1:21">
      <c r="B25" s="2"/>
      <c r="C25" s="2"/>
      <c r="D25" s="2"/>
      <c r="E25" s="2"/>
      <c r="F25" s="2"/>
      <c r="G25" s="2"/>
      <c r="H25" s="2"/>
      <c r="I25" s="2"/>
      <c r="J25" s="2"/>
      <c r="K25" s="2"/>
      <c r="N25">
        <f>21*9</f>
        <v>189</v>
      </c>
    </row>
    <row r="26" spans="1:21">
      <c r="B26" s="4"/>
      <c r="C26" s="2"/>
      <c r="D26" s="2"/>
      <c r="E26" s="2"/>
      <c r="F26" s="2"/>
      <c r="G26" s="2"/>
      <c r="H26" s="2"/>
      <c r="I26" s="2"/>
      <c r="J26" s="2"/>
      <c r="K26" s="2"/>
    </row>
    <row r="27" spans="1:21" ht="15.75" thickBot="1">
      <c r="B27" s="4" t="s">
        <v>4</v>
      </c>
      <c r="C27" s="4" t="s">
        <v>5</v>
      </c>
      <c r="D27" s="4" t="s">
        <v>6</v>
      </c>
      <c r="E27" s="4" t="s">
        <v>7</v>
      </c>
      <c r="F27" s="4" t="s">
        <v>8</v>
      </c>
      <c r="G27" s="4" t="s">
        <v>9</v>
      </c>
      <c r="H27" s="2" t="s">
        <v>33</v>
      </c>
      <c r="I27" s="2" t="s">
        <v>34</v>
      </c>
      <c r="J27" s="4"/>
      <c r="L27" s="4" t="s">
        <v>35</v>
      </c>
      <c r="N27" s="5" t="s">
        <v>36</v>
      </c>
      <c r="O27" s="5" t="s">
        <v>37</v>
      </c>
      <c r="P27" s="5" t="s">
        <v>38</v>
      </c>
      <c r="U27" s="5" t="s">
        <v>34</v>
      </c>
    </row>
    <row r="28" spans="1:21" ht="15.75" thickTop="1">
      <c r="A28" s="6" t="s">
        <v>12</v>
      </c>
      <c r="B28" s="18">
        <v>0.14924688415167173</v>
      </c>
      <c r="C28" s="19">
        <v>0</v>
      </c>
      <c r="D28" s="19">
        <v>0</v>
      </c>
      <c r="E28" s="19">
        <v>1</v>
      </c>
      <c r="F28" s="19">
        <v>0</v>
      </c>
      <c r="G28" s="20">
        <v>9.1362108516902726E-3</v>
      </c>
      <c r="H28" s="21">
        <f t="shared" ref="H28:H48" si="0">SUM(B28:G28)</f>
        <v>1.158383095003362</v>
      </c>
      <c r="I28" s="21">
        <f>ABS(H28-L28)</f>
        <v>0.15838309500336201</v>
      </c>
      <c r="J28" s="2"/>
      <c r="K28" s="4" t="s">
        <v>39</v>
      </c>
      <c r="L28" s="2">
        <v>1</v>
      </c>
      <c r="M28" s="35" t="s">
        <v>12</v>
      </c>
      <c r="N28" s="39">
        <v>1.3020548570682765E-2</v>
      </c>
      <c r="O28" s="40">
        <v>0</v>
      </c>
      <c r="P28" s="41">
        <v>1</v>
      </c>
      <c r="Q28" s="21">
        <f>SUM(N28:P28)</f>
        <v>1.0130205485706827</v>
      </c>
      <c r="R28" s="4" t="s">
        <v>39</v>
      </c>
      <c r="S28" s="2">
        <v>1</v>
      </c>
      <c r="U28" s="51">
        <f>ABS(Q28-S28)</f>
        <v>1.3020548570682688E-2</v>
      </c>
    </row>
    <row r="29" spans="1:21">
      <c r="A29" s="6" t="s">
        <v>13</v>
      </c>
      <c r="B29" s="22">
        <v>1</v>
      </c>
      <c r="C29" s="23">
        <v>1.4752233927556325E-2</v>
      </c>
      <c r="D29" s="23">
        <v>0</v>
      </c>
      <c r="E29" s="23">
        <v>0</v>
      </c>
      <c r="F29" s="23">
        <v>0</v>
      </c>
      <c r="G29" s="24">
        <v>0</v>
      </c>
      <c r="H29" s="21">
        <f t="shared" si="0"/>
        <v>1.0147522339275563</v>
      </c>
      <c r="I29" s="21">
        <f t="shared" ref="I29:I48" si="1">ABS(H29-L29)</f>
        <v>1.4752233927556313E-2</v>
      </c>
      <c r="J29" s="2"/>
      <c r="K29" s="4" t="s">
        <v>39</v>
      </c>
      <c r="L29" s="2">
        <v>1</v>
      </c>
      <c r="M29" s="35" t="s">
        <v>13</v>
      </c>
      <c r="N29" s="42">
        <v>0.96093835428795171</v>
      </c>
      <c r="O29" s="43">
        <v>0</v>
      </c>
      <c r="P29" s="44">
        <v>0</v>
      </c>
      <c r="Q29" s="21">
        <f t="shared" ref="Q29:Q48" si="2">SUM(N29:P29)</f>
        <v>0.96093835428795171</v>
      </c>
      <c r="R29" s="4" t="s">
        <v>39</v>
      </c>
      <c r="S29" s="2">
        <v>1</v>
      </c>
      <c r="U29" s="51">
        <f t="shared" ref="U29:U48" si="3">ABS(Q29-S29)</f>
        <v>3.9061645712048287E-2</v>
      </c>
    </row>
    <row r="30" spans="1:21">
      <c r="A30" s="6" t="s">
        <v>14</v>
      </c>
      <c r="B30" s="22">
        <v>0</v>
      </c>
      <c r="C30" s="23">
        <v>2.5519646290157964E-2</v>
      </c>
      <c r="D30" s="23">
        <v>0</v>
      </c>
      <c r="E30" s="23">
        <v>0</v>
      </c>
      <c r="F30" s="23">
        <v>0.91264377442320621</v>
      </c>
      <c r="G30" s="24">
        <v>0</v>
      </c>
      <c r="H30" s="21">
        <f t="shared" si="0"/>
        <v>0.93816342071336423</v>
      </c>
      <c r="I30" s="21">
        <f t="shared" si="1"/>
        <v>6.1836579286635773E-2</v>
      </c>
      <c r="J30" s="2"/>
      <c r="K30" s="4" t="s">
        <v>39</v>
      </c>
      <c r="L30" s="2">
        <v>1</v>
      </c>
      <c r="M30" s="35" t="s">
        <v>14</v>
      </c>
      <c r="N30" s="42">
        <v>0.97395890285863451</v>
      </c>
      <c r="O30" s="43">
        <v>6.5102742853413824E-3</v>
      </c>
      <c r="P30" s="44">
        <v>1</v>
      </c>
      <c r="Q30" s="21">
        <f t="shared" si="2"/>
        <v>1.9804691771439757</v>
      </c>
      <c r="R30" s="4" t="s">
        <v>39</v>
      </c>
      <c r="S30" s="2">
        <v>1</v>
      </c>
      <c r="U30" s="51">
        <f t="shared" si="3"/>
        <v>0.98046917714397575</v>
      </c>
    </row>
    <row r="31" spans="1:21">
      <c r="A31" s="6" t="s">
        <v>15</v>
      </c>
      <c r="B31" s="22">
        <v>1.7904298507288179E-2</v>
      </c>
      <c r="C31" s="23">
        <v>1.485471955183092E-2</v>
      </c>
      <c r="D31" s="23">
        <v>0</v>
      </c>
      <c r="E31" s="23">
        <v>0</v>
      </c>
      <c r="F31" s="23">
        <v>1</v>
      </c>
      <c r="G31" s="24">
        <v>2.7040509358978452E-2</v>
      </c>
      <c r="H31" s="21">
        <f t="shared" si="0"/>
        <v>1.0597995274180976</v>
      </c>
      <c r="I31" s="21">
        <f t="shared" si="1"/>
        <v>5.9799527418097576E-2</v>
      </c>
      <c r="J31" s="2"/>
      <c r="K31" s="4" t="s">
        <v>39</v>
      </c>
      <c r="L31" s="2">
        <v>1</v>
      </c>
      <c r="M31" s="35" t="s">
        <v>15</v>
      </c>
      <c r="N31" s="42">
        <v>0</v>
      </c>
      <c r="O31" s="43">
        <v>1.3020548570682765E-2</v>
      </c>
      <c r="P31" s="44">
        <v>1</v>
      </c>
      <c r="Q31" s="21">
        <f t="shared" si="2"/>
        <v>1.0130205485706827</v>
      </c>
      <c r="R31" s="4" t="s">
        <v>39</v>
      </c>
      <c r="S31" s="2">
        <v>1</v>
      </c>
      <c r="U31" s="51">
        <f t="shared" si="3"/>
        <v>1.3020548570682688E-2</v>
      </c>
    </row>
    <row r="32" spans="1:21">
      <c r="A32" s="6" t="s">
        <v>16</v>
      </c>
      <c r="B32" s="22">
        <v>0</v>
      </c>
      <c r="C32" s="23">
        <v>0</v>
      </c>
      <c r="D32" s="23">
        <v>0</v>
      </c>
      <c r="E32" s="23">
        <v>1</v>
      </c>
      <c r="F32" s="23">
        <v>1</v>
      </c>
      <c r="G32" s="24">
        <v>3.5349892843573477E-3</v>
      </c>
      <c r="H32" s="21">
        <f t="shared" si="0"/>
        <v>2.0035349892843572</v>
      </c>
      <c r="I32" s="21">
        <f t="shared" si="1"/>
        <v>1.0035349892843572</v>
      </c>
      <c r="J32" s="2"/>
      <c r="K32" s="4" t="s">
        <v>39</v>
      </c>
      <c r="L32" s="2">
        <v>1</v>
      </c>
      <c r="M32" s="35" t="s">
        <v>16</v>
      </c>
      <c r="N32" s="42">
        <v>0</v>
      </c>
      <c r="O32" s="43">
        <v>0.91679842707021308</v>
      </c>
      <c r="P32" s="44">
        <v>0</v>
      </c>
      <c r="Q32" s="21">
        <f t="shared" si="2"/>
        <v>0.91679842707021308</v>
      </c>
      <c r="R32" s="4" t="s">
        <v>39</v>
      </c>
      <c r="S32" s="2">
        <v>1</v>
      </c>
      <c r="U32" s="51">
        <f t="shared" si="3"/>
        <v>8.3201572929786916E-2</v>
      </c>
    </row>
    <row r="33" spans="1:21">
      <c r="A33" s="6" t="s">
        <v>17</v>
      </c>
      <c r="B33" s="22">
        <v>0</v>
      </c>
      <c r="C33" s="23">
        <v>0</v>
      </c>
      <c r="D33" s="23">
        <v>1</v>
      </c>
      <c r="E33" s="23">
        <v>0</v>
      </c>
      <c r="F33" s="23">
        <v>0</v>
      </c>
      <c r="G33" s="24">
        <v>9.1362108516902726E-3</v>
      </c>
      <c r="H33" s="21">
        <f t="shared" si="0"/>
        <v>1.0091362108516904</v>
      </c>
      <c r="I33" s="21">
        <f t="shared" si="1"/>
        <v>9.1362108516903628E-3</v>
      </c>
      <c r="J33" s="2"/>
      <c r="K33" s="4" t="s">
        <v>39</v>
      </c>
      <c r="L33" s="2">
        <v>1</v>
      </c>
      <c r="M33" s="35" t="s">
        <v>17</v>
      </c>
      <c r="N33" s="42">
        <v>0</v>
      </c>
      <c r="O33" s="43">
        <v>2.604109714136553E-2</v>
      </c>
      <c r="P33" s="44">
        <v>1</v>
      </c>
      <c r="Q33" s="21">
        <f t="shared" si="2"/>
        <v>1.0260410971413656</v>
      </c>
      <c r="R33" s="4" t="s">
        <v>39</v>
      </c>
      <c r="S33" s="2">
        <v>1</v>
      </c>
      <c r="U33" s="51">
        <f t="shared" si="3"/>
        <v>2.6041097141365599E-2</v>
      </c>
    </row>
    <row r="34" spans="1:21" s="27" customFormat="1">
      <c r="A34" s="25" t="s">
        <v>18</v>
      </c>
      <c r="B34" s="22">
        <v>1.7904298507288179E-2</v>
      </c>
      <c r="C34" s="23">
        <v>1.485471955183092E-2</v>
      </c>
      <c r="D34" s="23">
        <v>0</v>
      </c>
      <c r="E34" s="23">
        <v>0</v>
      </c>
      <c r="F34" s="23">
        <v>1.0664926932348337E-2</v>
      </c>
      <c r="G34" s="24">
        <v>2.7040509358978452E-2</v>
      </c>
      <c r="H34" s="26">
        <f t="shared" si="0"/>
        <v>7.046445435044589E-2</v>
      </c>
      <c r="I34" s="26">
        <f t="shared" si="1"/>
        <v>0.9295355456495541</v>
      </c>
      <c r="J34" s="1"/>
      <c r="K34" s="1" t="s">
        <v>39</v>
      </c>
      <c r="L34" s="1">
        <v>1</v>
      </c>
      <c r="M34" s="36" t="s">
        <v>18</v>
      </c>
      <c r="N34" s="42">
        <v>0</v>
      </c>
      <c r="O34" s="43">
        <v>1.3020548570682765E-2</v>
      </c>
      <c r="P34" s="44">
        <v>1</v>
      </c>
      <c r="Q34" s="26">
        <f t="shared" si="2"/>
        <v>1.0130205485706827</v>
      </c>
      <c r="R34" s="1" t="s">
        <v>39</v>
      </c>
      <c r="S34" s="1">
        <v>1</v>
      </c>
      <c r="U34" s="52">
        <f t="shared" si="3"/>
        <v>1.3020548570682688E-2</v>
      </c>
    </row>
    <row r="35" spans="1:21">
      <c r="A35" s="6" t="s">
        <v>19</v>
      </c>
      <c r="B35" s="22">
        <v>0</v>
      </c>
      <c r="C35" s="23">
        <v>2.6015152614054328E-2</v>
      </c>
      <c r="D35" s="23">
        <v>0.9869356276458271</v>
      </c>
      <c r="E35" s="23">
        <v>0</v>
      </c>
      <c r="F35" s="23">
        <v>0</v>
      </c>
      <c r="G35" s="24">
        <v>0</v>
      </c>
      <c r="H35" s="21">
        <f t="shared" si="0"/>
        <v>1.0129507802598814</v>
      </c>
      <c r="I35" s="21">
        <f t="shared" si="1"/>
        <v>1.2950780259881389E-2</v>
      </c>
      <c r="J35" s="2"/>
      <c r="K35" s="4" t="s">
        <v>39</v>
      </c>
      <c r="L35" s="2">
        <v>1</v>
      </c>
      <c r="M35" s="35" t="s">
        <v>19</v>
      </c>
      <c r="N35" s="42">
        <v>0</v>
      </c>
      <c r="O35" s="43">
        <v>1</v>
      </c>
      <c r="P35" s="44">
        <v>0</v>
      </c>
      <c r="Q35" s="21">
        <f t="shared" si="2"/>
        <v>1</v>
      </c>
      <c r="R35" s="4" t="s">
        <v>39</v>
      </c>
      <c r="S35" s="2">
        <v>1</v>
      </c>
      <c r="U35" s="51">
        <f t="shared" si="3"/>
        <v>0</v>
      </c>
    </row>
    <row r="36" spans="1:21">
      <c r="A36" s="14" t="s">
        <v>20</v>
      </c>
      <c r="B36" s="22">
        <v>0</v>
      </c>
      <c r="C36" s="23">
        <v>2.6013354424710027E-2</v>
      </c>
      <c r="D36" s="23">
        <v>1</v>
      </c>
      <c r="E36" s="23">
        <v>0</v>
      </c>
      <c r="F36" s="23">
        <v>0</v>
      </c>
      <c r="G36" s="24">
        <v>0</v>
      </c>
      <c r="H36" s="21">
        <f t="shared" si="0"/>
        <v>1.0260133544247101</v>
      </c>
      <c r="I36" s="21">
        <f t="shared" si="1"/>
        <v>2.6013354424710089E-2</v>
      </c>
      <c r="J36" s="2"/>
      <c r="K36" s="4" t="s">
        <v>39</v>
      </c>
      <c r="L36" s="2">
        <v>1</v>
      </c>
      <c r="M36" s="37" t="s">
        <v>20</v>
      </c>
      <c r="N36" s="42">
        <v>0.97395890285863451</v>
      </c>
      <c r="O36" s="43">
        <v>0</v>
      </c>
      <c r="P36" s="44">
        <v>0</v>
      </c>
      <c r="Q36" s="21">
        <f t="shared" si="2"/>
        <v>0.97395890285863451</v>
      </c>
      <c r="R36" s="4" t="s">
        <v>39</v>
      </c>
      <c r="S36" s="2">
        <v>1</v>
      </c>
      <c r="U36" s="51">
        <f t="shared" si="3"/>
        <v>2.6041097141365488E-2</v>
      </c>
    </row>
    <row r="37" spans="1:21">
      <c r="A37" s="6" t="s">
        <v>21</v>
      </c>
      <c r="B37" s="22">
        <v>1</v>
      </c>
      <c r="C37" s="23">
        <v>2.6019678742779394E-2</v>
      </c>
      <c r="D37" s="23">
        <v>0</v>
      </c>
      <c r="E37" s="23">
        <v>0</v>
      </c>
      <c r="F37" s="23">
        <v>0</v>
      </c>
      <c r="G37" s="24">
        <v>0</v>
      </c>
      <c r="H37" s="21">
        <f t="shared" si="0"/>
        <v>1.0260196787427793</v>
      </c>
      <c r="I37" s="21">
        <f t="shared" si="1"/>
        <v>2.6019678742779329E-2</v>
      </c>
      <c r="J37" s="2"/>
      <c r="K37" s="4" t="s">
        <v>39</v>
      </c>
      <c r="L37" s="2">
        <v>1</v>
      </c>
      <c r="M37" s="35" t="s">
        <v>21</v>
      </c>
      <c r="N37" s="42">
        <v>0</v>
      </c>
      <c r="O37" s="43">
        <v>1</v>
      </c>
      <c r="P37" s="44">
        <v>0</v>
      </c>
      <c r="Q37" s="21">
        <f t="shared" si="2"/>
        <v>1</v>
      </c>
      <c r="R37" s="4" t="s">
        <v>39</v>
      </c>
      <c r="S37" s="2">
        <v>1</v>
      </c>
      <c r="U37" s="51">
        <f t="shared" si="3"/>
        <v>0</v>
      </c>
    </row>
    <row r="38" spans="1:21" s="27" customFormat="1">
      <c r="A38" s="28" t="s">
        <v>22</v>
      </c>
      <c r="B38" s="22">
        <v>0</v>
      </c>
      <c r="C38" s="23">
        <v>1</v>
      </c>
      <c r="D38" s="23">
        <v>0</v>
      </c>
      <c r="E38" s="23">
        <v>0</v>
      </c>
      <c r="F38" s="23">
        <v>0</v>
      </c>
      <c r="G38" s="24">
        <v>0</v>
      </c>
      <c r="H38" s="26">
        <f t="shared" si="0"/>
        <v>1</v>
      </c>
      <c r="I38" s="26">
        <f t="shared" si="1"/>
        <v>0</v>
      </c>
      <c r="J38" s="1"/>
      <c r="K38" s="1" t="s">
        <v>39</v>
      </c>
      <c r="L38" s="1">
        <v>1</v>
      </c>
      <c r="M38" s="38" t="s">
        <v>22</v>
      </c>
      <c r="N38" s="42">
        <v>1.3020548570682765E-2</v>
      </c>
      <c r="O38" s="43">
        <v>0</v>
      </c>
      <c r="P38" s="44">
        <v>1</v>
      </c>
      <c r="Q38" s="26">
        <f t="shared" si="2"/>
        <v>1.0130205485706827</v>
      </c>
      <c r="R38" s="1" t="s">
        <v>39</v>
      </c>
      <c r="S38" s="1">
        <v>1</v>
      </c>
      <c r="U38" s="52">
        <f t="shared" si="3"/>
        <v>1.3020548570682688E-2</v>
      </c>
    </row>
    <row r="39" spans="1:21" s="27" customFormat="1">
      <c r="A39" s="25" t="s">
        <v>23</v>
      </c>
      <c r="B39" s="22">
        <v>1.0338019097481941E-2</v>
      </c>
      <c r="C39" s="23">
        <v>1</v>
      </c>
      <c r="D39" s="23">
        <v>1.3064321132551581E-2</v>
      </c>
      <c r="E39" s="23">
        <v>0</v>
      </c>
      <c r="F39" s="23">
        <v>1.8993290937981896E-2</v>
      </c>
      <c r="G39" s="24">
        <v>1.9474229949172216E-2</v>
      </c>
      <c r="H39" s="26">
        <f t="shared" si="0"/>
        <v>1.0618698611171877</v>
      </c>
      <c r="I39" s="26">
        <f t="shared" si="1"/>
        <v>6.186986111718773E-2</v>
      </c>
      <c r="J39" s="1"/>
      <c r="K39" s="1" t="s">
        <v>39</v>
      </c>
      <c r="L39" s="1">
        <v>1</v>
      </c>
      <c r="M39" s="36" t="s">
        <v>23</v>
      </c>
      <c r="N39" s="42">
        <v>1</v>
      </c>
      <c r="O39" s="43">
        <v>0</v>
      </c>
      <c r="P39" s="44">
        <v>0</v>
      </c>
      <c r="Q39" s="26">
        <f t="shared" si="2"/>
        <v>1</v>
      </c>
      <c r="R39" s="1" t="s">
        <v>39</v>
      </c>
      <c r="S39" s="1">
        <v>1</v>
      </c>
      <c r="U39" s="52">
        <f t="shared" si="3"/>
        <v>0</v>
      </c>
    </row>
    <row r="40" spans="1:21">
      <c r="A40" s="6" t="s">
        <v>24</v>
      </c>
      <c r="B40" s="22">
        <v>1.033786426849006E-2</v>
      </c>
      <c r="C40" s="23">
        <v>0</v>
      </c>
      <c r="D40" s="23">
        <v>5.1221621374193575E-8</v>
      </c>
      <c r="E40" s="23">
        <v>0</v>
      </c>
      <c r="F40" s="23">
        <v>1.8993239716360522E-2</v>
      </c>
      <c r="G40" s="24">
        <v>1.9474075120180335E-2</v>
      </c>
      <c r="H40" s="21">
        <f t="shared" si="0"/>
        <v>4.8805230326652294E-2</v>
      </c>
      <c r="I40" s="21">
        <f t="shared" si="1"/>
        <v>0.95119476967334771</v>
      </c>
      <c r="J40" s="2"/>
      <c r="K40" s="4" t="s">
        <v>39</v>
      </c>
      <c r="L40" s="2">
        <v>1</v>
      </c>
      <c r="M40" s="35" t="s">
        <v>24</v>
      </c>
      <c r="N40" s="42">
        <v>0</v>
      </c>
      <c r="O40" s="43">
        <v>1</v>
      </c>
      <c r="P40" s="44">
        <v>0</v>
      </c>
      <c r="Q40" s="21">
        <f t="shared" si="2"/>
        <v>1</v>
      </c>
      <c r="R40" s="4" t="s">
        <v>39</v>
      </c>
      <c r="S40" s="2">
        <v>1</v>
      </c>
      <c r="U40" s="51">
        <f t="shared" si="3"/>
        <v>0</v>
      </c>
    </row>
    <row r="41" spans="1:21">
      <c r="A41" s="6" t="s">
        <v>25</v>
      </c>
      <c r="B41" s="22">
        <v>0</v>
      </c>
      <c r="C41" s="23">
        <v>6.5277284408672247E-3</v>
      </c>
      <c r="D41" s="23">
        <v>0</v>
      </c>
      <c r="E41" s="23">
        <v>1</v>
      </c>
      <c r="F41" s="23">
        <v>0</v>
      </c>
      <c r="G41" s="24">
        <v>0</v>
      </c>
      <c r="H41" s="21">
        <f t="shared" si="0"/>
        <v>1.0065277284408671</v>
      </c>
      <c r="I41" s="21">
        <f t="shared" si="1"/>
        <v>6.527728440867131E-3</v>
      </c>
      <c r="J41" s="2"/>
      <c r="K41" s="4" t="s">
        <v>39</v>
      </c>
      <c r="L41" s="2">
        <v>1</v>
      </c>
      <c r="M41" s="35" t="s">
        <v>25</v>
      </c>
      <c r="N41" s="42">
        <v>1.3020548570682765E-2</v>
      </c>
      <c r="O41" s="43">
        <v>8.3201572929786874E-2</v>
      </c>
      <c r="P41" s="44">
        <v>1</v>
      </c>
      <c r="Q41" s="21">
        <f t="shared" si="2"/>
        <v>1.0962221215004697</v>
      </c>
      <c r="R41" s="4" t="s">
        <v>39</v>
      </c>
      <c r="S41" s="2">
        <v>1</v>
      </c>
      <c r="U41" s="51">
        <f t="shared" si="3"/>
        <v>9.6222121500469715E-2</v>
      </c>
    </row>
    <row r="42" spans="1:21">
      <c r="A42" s="6" t="s">
        <v>26</v>
      </c>
      <c r="B42" s="22">
        <v>0</v>
      </c>
      <c r="C42" s="23">
        <v>2.6057204789117369E-2</v>
      </c>
      <c r="D42" s="23">
        <v>0</v>
      </c>
      <c r="E42" s="23">
        <v>0</v>
      </c>
      <c r="F42" s="23">
        <v>0</v>
      </c>
      <c r="G42" s="24">
        <v>1</v>
      </c>
      <c r="H42" s="21">
        <f t="shared" si="0"/>
        <v>1.0260572047891174</v>
      </c>
      <c r="I42" s="21">
        <f t="shared" si="1"/>
        <v>2.6057204789117439E-2</v>
      </c>
      <c r="J42" s="2"/>
      <c r="K42" s="4" t="s">
        <v>39</v>
      </c>
      <c r="L42" s="2">
        <v>1</v>
      </c>
      <c r="M42" s="35" t="s">
        <v>26</v>
      </c>
      <c r="N42" s="42">
        <v>1</v>
      </c>
      <c r="O42" s="43">
        <v>0</v>
      </c>
      <c r="P42" s="44">
        <v>0</v>
      </c>
      <c r="Q42" s="21">
        <f t="shared" si="2"/>
        <v>1</v>
      </c>
      <c r="R42" s="4" t="s">
        <v>39</v>
      </c>
      <c r="S42" s="2">
        <v>1</v>
      </c>
      <c r="U42" s="51">
        <f t="shared" si="3"/>
        <v>0</v>
      </c>
    </row>
    <row r="43" spans="1:21">
      <c r="A43" s="14" t="s">
        <v>27</v>
      </c>
      <c r="B43" s="22">
        <v>0</v>
      </c>
      <c r="C43" s="23">
        <v>0</v>
      </c>
      <c r="D43" s="23">
        <v>0</v>
      </c>
      <c r="E43" s="23">
        <v>0</v>
      </c>
      <c r="F43" s="23">
        <v>0</v>
      </c>
      <c r="G43" s="24">
        <v>0.8565045800594584</v>
      </c>
      <c r="H43" s="21">
        <f t="shared" si="0"/>
        <v>0.8565045800594584</v>
      </c>
      <c r="I43" s="21">
        <f t="shared" si="1"/>
        <v>0.1434954199405416</v>
      </c>
      <c r="J43" s="2"/>
      <c r="K43" s="4" t="s">
        <v>39</v>
      </c>
      <c r="L43" s="2">
        <v>1</v>
      </c>
      <c r="M43" s="37" t="s">
        <v>27</v>
      </c>
      <c r="N43" s="42">
        <v>0</v>
      </c>
      <c r="O43" s="43">
        <v>2.604109714136553E-2</v>
      </c>
      <c r="P43" s="44">
        <v>1</v>
      </c>
      <c r="Q43" s="21">
        <f t="shared" si="2"/>
        <v>1.0260410971413656</v>
      </c>
      <c r="R43" s="4" t="s">
        <v>39</v>
      </c>
      <c r="S43" s="2">
        <v>1</v>
      </c>
      <c r="U43" s="51">
        <f t="shared" si="3"/>
        <v>2.6041097141365599E-2</v>
      </c>
    </row>
    <row r="44" spans="1:21">
      <c r="A44" s="14" t="s">
        <v>28</v>
      </c>
      <c r="B44" s="22">
        <v>1.038626346211376E-2</v>
      </c>
      <c r="C44" s="23">
        <v>0.80109433258242779</v>
      </c>
      <c r="D44" s="23">
        <v>0</v>
      </c>
      <c r="E44" s="23">
        <v>0</v>
      </c>
      <c r="F44" s="23">
        <v>1.9009372198837877E-2</v>
      </c>
      <c r="G44" s="24">
        <v>1.9522474313804033E-2</v>
      </c>
      <c r="H44" s="21">
        <f t="shared" si="0"/>
        <v>0.85001244255718356</v>
      </c>
      <c r="I44" s="21">
        <f t="shared" si="1"/>
        <v>0.14998755744281644</v>
      </c>
      <c r="J44" s="2"/>
      <c r="K44" s="4" t="s">
        <v>39</v>
      </c>
      <c r="L44" s="2">
        <v>1</v>
      </c>
      <c r="M44" s="37" t="s">
        <v>28</v>
      </c>
      <c r="N44" s="42">
        <v>0</v>
      </c>
      <c r="O44" s="43">
        <v>0.97395890285863451</v>
      </c>
      <c r="P44" s="44">
        <v>0</v>
      </c>
      <c r="Q44" s="21">
        <f t="shared" si="2"/>
        <v>0.97395890285863451</v>
      </c>
      <c r="R44" s="4" t="s">
        <v>39</v>
      </c>
      <c r="S44" s="2">
        <v>1</v>
      </c>
      <c r="U44" s="51">
        <f t="shared" si="3"/>
        <v>2.6041097141365488E-2</v>
      </c>
    </row>
    <row r="45" spans="1:21">
      <c r="A45" s="6" t="s">
        <v>29</v>
      </c>
      <c r="B45" s="22">
        <v>1.2444333657331877E-2</v>
      </c>
      <c r="C45" s="23">
        <v>0</v>
      </c>
      <c r="D45" s="23">
        <v>0</v>
      </c>
      <c r="E45" s="23">
        <v>0</v>
      </c>
      <c r="F45" s="23">
        <v>1.9695395791265207E-2</v>
      </c>
      <c r="G45" s="24">
        <v>1</v>
      </c>
      <c r="H45" s="21">
        <f t="shared" si="0"/>
        <v>1.032139729448597</v>
      </c>
      <c r="I45" s="21">
        <f t="shared" si="1"/>
        <v>3.2139729448596999E-2</v>
      </c>
      <c r="J45" s="2"/>
      <c r="K45" s="4" t="s">
        <v>39</v>
      </c>
      <c r="L45" s="2">
        <v>1</v>
      </c>
      <c r="M45" s="35" t="s">
        <v>29</v>
      </c>
      <c r="N45" s="42">
        <v>0</v>
      </c>
      <c r="O45" s="43">
        <v>0.91195313419112056</v>
      </c>
      <c r="P45" s="44">
        <v>0</v>
      </c>
      <c r="Q45" s="21">
        <f t="shared" si="2"/>
        <v>0.91195313419112056</v>
      </c>
      <c r="R45" s="4" t="s">
        <v>39</v>
      </c>
      <c r="S45" s="2">
        <v>1</v>
      </c>
      <c r="U45" s="51">
        <f t="shared" si="3"/>
        <v>8.8046865808879438E-2</v>
      </c>
    </row>
    <row r="46" spans="1:21">
      <c r="A46" s="6" t="s">
        <v>30</v>
      </c>
      <c r="B46" s="22">
        <v>0</v>
      </c>
      <c r="C46" s="23">
        <v>1.4829141846026956E-2</v>
      </c>
      <c r="D46" s="23">
        <v>0</v>
      </c>
      <c r="E46" s="23">
        <v>1</v>
      </c>
      <c r="F46" s="23">
        <v>0</v>
      </c>
      <c r="G46" s="24">
        <v>0</v>
      </c>
      <c r="H46" s="21">
        <f t="shared" si="0"/>
        <v>1.0148291418460269</v>
      </c>
      <c r="I46" s="21">
        <f t="shared" si="1"/>
        <v>1.4829141846026905E-2</v>
      </c>
      <c r="J46" s="2"/>
      <c r="K46" s="4" t="s">
        <v>39</v>
      </c>
      <c r="L46" s="2">
        <v>1</v>
      </c>
      <c r="M46" s="35" t="s">
        <v>30</v>
      </c>
      <c r="N46" s="42">
        <v>1</v>
      </c>
      <c r="O46" s="43">
        <v>1.3020548570682765E-2</v>
      </c>
      <c r="P46" s="44">
        <v>0</v>
      </c>
      <c r="Q46" s="21">
        <f t="shared" si="2"/>
        <v>1.0130205485706827</v>
      </c>
      <c r="R46" s="4" t="s">
        <v>39</v>
      </c>
      <c r="S46" s="2">
        <v>1</v>
      </c>
      <c r="U46" s="51">
        <f t="shared" si="3"/>
        <v>1.3020548570682688E-2</v>
      </c>
    </row>
    <row r="47" spans="1:21">
      <c r="A47" s="6" t="s">
        <v>31</v>
      </c>
      <c r="B47" s="22">
        <v>0</v>
      </c>
      <c r="C47" s="23">
        <v>1</v>
      </c>
      <c r="D47" s="23">
        <v>0</v>
      </c>
      <c r="E47" s="23">
        <v>0</v>
      </c>
      <c r="F47" s="23">
        <v>0</v>
      </c>
      <c r="G47" s="24">
        <v>0</v>
      </c>
      <c r="H47" s="21">
        <f t="shared" si="0"/>
        <v>1</v>
      </c>
      <c r="I47" s="21">
        <f t="shared" si="1"/>
        <v>0</v>
      </c>
      <c r="J47" s="2"/>
      <c r="K47" s="4" t="s">
        <v>39</v>
      </c>
      <c r="L47" s="2">
        <v>1</v>
      </c>
      <c r="M47" s="35" t="s">
        <v>31</v>
      </c>
      <c r="N47" s="42">
        <v>0</v>
      </c>
      <c r="O47" s="43">
        <v>0</v>
      </c>
      <c r="P47" s="44">
        <v>1</v>
      </c>
      <c r="Q47" s="21">
        <f t="shared" si="2"/>
        <v>1</v>
      </c>
      <c r="R47" s="4" t="s">
        <v>39</v>
      </c>
      <c r="S47" s="2">
        <v>1</v>
      </c>
      <c r="U47" s="51">
        <f t="shared" si="3"/>
        <v>0</v>
      </c>
    </row>
    <row r="48" spans="1:21" ht="15.75" thickBot="1">
      <c r="A48" s="6" t="s">
        <v>32</v>
      </c>
      <c r="B48" s="29">
        <v>0.78057424920002449</v>
      </c>
      <c r="C48" s="30">
        <v>3.4620872386407074E-3</v>
      </c>
      <c r="D48" s="30">
        <v>0</v>
      </c>
      <c r="E48" s="30">
        <v>0</v>
      </c>
      <c r="F48" s="30">
        <v>0</v>
      </c>
      <c r="G48" s="31">
        <v>9.1362108516902726E-3</v>
      </c>
      <c r="H48" s="21">
        <f t="shared" si="0"/>
        <v>0.79317254729035547</v>
      </c>
      <c r="I48" s="21">
        <f t="shared" si="1"/>
        <v>0.20682745270964453</v>
      </c>
      <c r="J48" s="2"/>
      <c r="K48" s="4" t="s">
        <v>39</v>
      </c>
      <c r="L48" s="2">
        <v>1</v>
      </c>
      <c r="M48" s="35" t="s">
        <v>32</v>
      </c>
      <c r="N48" s="45">
        <v>9.1143839994779347E-2</v>
      </c>
      <c r="O48" s="46">
        <v>2.604109714136553E-2</v>
      </c>
      <c r="P48" s="47">
        <v>1</v>
      </c>
      <c r="Q48" s="21">
        <f t="shared" si="2"/>
        <v>1.1171849371361449</v>
      </c>
      <c r="R48" s="4" t="s">
        <v>39</v>
      </c>
      <c r="S48" s="2">
        <v>1</v>
      </c>
      <c r="U48" s="51">
        <f t="shared" si="3"/>
        <v>0.11718493713614486</v>
      </c>
    </row>
    <row r="49" spans="1:21" ht="15.75" thickTop="1">
      <c r="A49" s="51"/>
      <c r="B49" s="2">
        <f t="shared" ref="B49:G49" si="4">SUM(B28:B48)</f>
        <v>3.0091362108516897</v>
      </c>
      <c r="C49" s="2">
        <f t="shared" si="4"/>
        <v>4</v>
      </c>
      <c r="D49" s="2">
        <f t="shared" si="4"/>
        <v>3</v>
      </c>
      <c r="E49" s="2">
        <f t="shared" si="4"/>
        <v>4</v>
      </c>
      <c r="F49" s="2">
        <f t="shared" si="4"/>
        <v>3</v>
      </c>
      <c r="G49" s="2">
        <f t="shared" si="4"/>
        <v>3</v>
      </c>
      <c r="H49" s="2">
        <f>SUM(H28:H48)</f>
        <v>20.009136210851686</v>
      </c>
      <c r="I49" s="21">
        <f>SUM(I28:I48)</f>
        <v>3.89489086025677</v>
      </c>
      <c r="J49" s="2"/>
      <c r="K49" s="2"/>
      <c r="N49" s="21">
        <f>SUM(N28:N48)</f>
        <v>6.0390616457120485</v>
      </c>
      <c r="O49" s="21">
        <f>SUM(O28:O48)</f>
        <v>6.0096072484712417</v>
      </c>
      <c r="P49" s="21">
        <f>SUM(P28:P48)</f>
        <v>10</v>
      </c>
      <c r="Q49" s="21">
        <f>SUM(Q28:Q48)</f>
        <v>22.048668894183287</v>
      </c>
      <c r="U49" s="51">
        <f>SUM(U28:U48)</f>
        <v>1.5734534516501808</v>
      </c>
    </row>
    <row r="50" spans="1:21">
      <c r="B50" s="4" t="s">
        <v>39</v>
      </c>
      <c r="C50" s="2" t="s">
        <v>39</v>
      </c>
      <c r="D50" s="2" t="s">
        <v>39</v>
      </c>
      <c r="E50" s="2" t="s">
        <v>39</v>
      </c>
      <c r="F50" s="4" t="s">
        <v>39</v>
      </c>
      <c r="G50" s="2" t="s">
        <v>39</v>
      </c>
      <c r="H50" s="2"/>
      <c r="I50" s="2"/>
      <c r="J50" s="2"/>
      <c r="K50" s="2"/>
      <c r="N50" s="4" t="s">
        <v>39</v>
      </c>
      <c r="O50" s="4" t="s">
        <v>39</v>
      </c>
      <c r="P50" s="4" t="s">
        <v>39</v>
      </c>
      <c r="Q50" s="4" t="s">
        <v>40</v>
      </c>
    </row>
    <row r="51" spans="1:21"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/>
      <c r="I51" s="48"/>
      <c r="J51" s="2"/>
      <c r="K51" s="2"/>
      <c r="N51" s="10">
        <v>6</v>
      </c>
      <c r="O51" s="33">
        <v>6</v>
      </c>
      <c r="P51" s="33">
        <v>6</v>
      </c>
      <c r="Q51" s="33">
        <v>18</v>
      </c>
    </row>
    <row r="52" spans="1:21"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21" ht="15.75" thickBot="1"/>
    <row r="54" spans="1:21" ht="16.5" thickTop="1" thickBot="1">
      <c r="A54" s="5" t="s">
        <v>41</v>
      </c>
      <c r="B54" s="32">
        <f>SUMPRODUCT(B4:G24,B28:G48) + SUMPRODUCT(N28:P48,N4:P24)</f>
        <v>6649.8114498967625</v>
      </c>
    </row>
    <row r="55" spans="1:21" ht="15.75" thickTop="1">
      <c r="B55" s="4" t="s">
        <v>4</v>
      </c>
      <c r="C55" s="4" t="s">
        <v>5</v>
      </c>
      <c r="D55" s="4" t="s">
        <v>6</v>
      </c>
      <c r="E55" s="4" t="s">
        <v>7</v>
      </c>
      <c r="F55" s="4" t="s">
        <v>8</v>
      </c>
      <c r="G55" s="4" t="s">
        <v>9</v>
      </c>
    </row>
    <row r="56" spans="1:21">
      <c r="A56" s="5" t="s">
        <v>36</v>
      </c>
      <c r="B56" s="50">
        <f t="shared" ref="B56:G56" si="5">SUMPRODUCT(B$28:B$48,$N$28:$N$48)</f>
        <v>1.0443641841626856</v>
      </c>
      <c r="C56" s="50">
        <f t="shared" si="5"/>
        <v>1.1186744499660572</v>
      </c>
      <c r="D56" s="50">
        <f t="shared" si="5"/>
        <v>0.98702322399118614</v>
      </c>
      <c r="E56" s="50">
        <f t="shared" si="5"/>
        <v>1.0260410971413656</v>
      </c>
      <c r="F56" s="50">
        <f t="shared" si="5"/>
        <v>0.90787082017597087</v>
      </c>
      <c r="G56" s="50">
        <f t="shared" si="5"/>
        <v>1.0204258977663438</v>
      </c>
    </row>
    <row r="57" spans="1:21">
      <c r="A57" s="5" t="s">
        <v>37</v>
      </c>
      <c r="B57" s="50">
        <f t="shared" ref="B57:G57" si="6">SUMPRODUCT(B$28:B$48,$O$28:$O$48)</f>
        <v>1.0525955645427176</v>
      </c>
      <c r="C57" s="50">
        <f t="shared" si="6"/>
        <v>0.83364711908265576</v>
      </c>
      <c r="D57" s="50">
        <f t="shared" si="6"/>
        <v>1.012976776008814</v>
      </c>
      <c r="E57" s="50">
        <f t="shared" si="6"/>
        <v>1.0130205485706827</v>
      </c>
      <c r="F57" s="50">
        <f t="shared" si="6"/>
        <v>0.99136826506447651</v>
      </c>
      <c r="G57" s="50">
        <f t="shared" si="6"/>
        <v>0.97716648700157593</v>
      </c>
    </row>
    <row r="58" spans="1:21">
      <c r="A58" s="34" t="s">
        <v>38</v>
      </c>
      <c r="B58" s="50">
        <f t="shared" ref="B58:G58" si="7">SUMPRODUCT(B$28:B$48,$P$28:$P$48)</f>
        <v>0.96562973036627253</v>
      </c>
      <c r="C58" s="50">
        <f t="shared" si="7"/>
        <v>2.0652189010733273</v>
      </c>
      <c r="D58" s="50">
        <f t="shared" si="7"/>
        <v>1</v>
      </c>
      <c r="E58" s="50">
        <f t="shared" si="7"/>
        <v>2</v>
      </c>
      <c r="F58" s="50">
        <f t="shared" si="7"/>
        <v>1.9233087013555545</v>
      </c>
      <c r="G58" s="50">
        <f t="shared" si="7"/>
        <v>0.93799423133248616</v>
      </c>
    </row>
    <row r="59" spans="1:21">
      <c r="B59" s="49" t="s">
        <v>39</v>
      </c>
      <c r="C59" s="49" t="s">
        <v>39</v>
      </c>
      <c r="D59" s="49" t="s">
        <v>39</v>
      </c>
      <c r="E59" s="49" t="s">
        <v>39</v>
      </c>
      <c r="F59" s="49" t="s">
        <v>39</v>
      </c>
      <c r="G59" s="49" t="s">
        <v>39</v>
      </c>
    </row>
    <row r="60" spans="1:21">
      <c r="B60" s="49">
        <v>1</v>
      </c>
      <c r="C60" s="49">
        <v>1</v>
      </c>
      <c r="D60" s="49">
        <v>1</v>
      </c>
      <c r="E60" s="49">
        <v>1</v>
      </c>
      <c r="F60" s="49">
        <v>1</v>
      </c>
      <c r="G60" s="49">
        <v>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Sudha</dc:creator>
  <cp:lastModifiedBy> Sudha</cp:lastModifiedBy>
  <dcterms:created xsi:type="dcterms:W3CDTF">2008-11-22T23:48:27Z</dcterms:created>
  <dcterms:modified xsi:type="dcterms:W3CDTF">2008-11-24T17:58:11Z</dcterms:modified>
</cp:coreProperties>
</file>