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1405"/>
  <workbookPr showInkAnnotation="0" codeName="ThisWorkbook" autoCompressPictures="0"/>
  <bookViews>
    <workbookView xWindow="0" yWindow="0" windowWidth="15480" windowHeight="11640" tabRatio="500" activeTab="2"/>
  </bookViews>
  <sheets>
    <sheet name="Score Data" sheetId="1" r:id="rId1"/>
    <sheet name="CB_DATA_" sheetId="4" state="veryHidden" r:id="rId2"/>
    <sheet name="Simulation" sheetId="2" r:id="rId3"/>
    <sheet name="Sheet3" sheetId="3" r:id="rId4"/>
  </sheets>
  <definedNames>
    <definedName name="CB_03ec26cd1f9f4742a4d7451fa9301e5b" localSheetId="2" hidden="1">Simulation!$C$5</definedName>
    <definedName name="CB_04b53acce6224ab69d33b85669d0d005" localSheetId="2" hidden="1">Simulation!$R$8</definedName>
    <definedName name="CB_0633d823975e43959b1d175ae3f6497b" localSheetId="2" hidden="1">Simulation!$G$22</definedName>
    <definedName name="CB_0695bb17896b450887cb7ae2be038987" localSheetId="2" hidden="1">Simulation!$G$33</definedName>
    <definedName name="CB_07e2d664a2a8406aa0198607c8c5faa6" localSheetId="2" hidden="1">Simulation!$G$23</definedName>
    <definedName name="CB_081fc2630e3844fe8e6e2dda0b80fcc6" localSheetId="2" hidden="1">Simulation!$C$36</definedName>
    <definedName name="CB_0cd4d2c48aa345beb3fc3ec43522a295" localSheetId="2" hidden="1">Simulation!$R$34</definedName>
    <definedName name="CB_0d0ec427d39f4d84ae0b81761ff321ac" localSheetId="2" hidden="1">Simulation!$G$25</definedName>
    <definedName name="CB_0d2cbfbfaff44ca48502a2caea8c404b" localSheetId="2" hidden="1">Simulation!$C$21</definedName>
    <definedName name="CB_0da0241c62fc48f1bc2fd480be7a68d7" localSheetId="2" hidden="1">Simulation!$N$7</definedName>
    <definedName name="CB_0f106f87d9eb4a7682d2656cac91f846" localSheetId="2" hidden="1">Simulation!$R$28</definedName>
    <definedName name="CB_114afa5663054bf6b57976d718bcdf33" localSheetId="2" hidden="1">Simulation!$C$28</definedName>
    <definedName name="CB_118b419cf6e14c81a3fd66796d819d4b" localSheetId="2" hidden="1">Simulation!$C$14</definedName>
    <definedName name="CB_1209a879f95e4d6fb4e14b504f25e7ff" localSheetId="2" hidden="1">Simulation!$C$15</definedName>
    <definedName name="CB_12ede387b32141e39f76e86c12c87eb1" localSheetId="2" hidden="1">Simulation!$G$43</definedName>
    <definedName name="CB_132ed999e60e406d88ed7b70363897ed" localSheetId="2" hidden="1">Simulation!$R$25</definedName>
    <definedName name="CB_140390bf708c4a228a5ad576e8c8182b" localSheetId="2" hidden="1">Simulation!$G$31</definedName>
    <definedName name="CB_16946350d8054222a5fcde676e5ac2b7" localSheetId="2" hidden="1">Simulation!$C$24</definedName>
    <definedName name="CB_1a427942c54341ae98f35f1bd8a3df9a" localSheetId="2" hidden="1">Simulation!$C$47</definedName>
    <definedName name="CB_1b4a8cd35df34162a5736a1043e8984e" localSheetId="2" hidden="1">Simulation!$C$33</definedName>
    <definedName name="CB_200f10e7e8ac4fdfadb0c3c06283f31b" localSheetId="2" hidden="1">Simulation!$C$12</definedName>
    <definedName name="CB_23738f6c01524caaa44953aca979d7da" localSheetId="2" hidden="1">Simulation!$G$4</definedName>
    <definedName name="CB_23fb33d7f17a45bd9dc590d6e207beb4" localSheetId="2" hidden="1">Simulation!$C$4</definedName>
    <definedName name="CB_253dfc8c7b6e44aaba7c96c49d9337a4" localSheetId="2" hidden="1">Simulation!$G$41</definedName>
    <definedName name="CB_25a8208a623d4fd2a3c319c413791874" localSheetId="2" hidden="1">Simulation!$C$10</definedName>
    <definedName name="CB_2704907edb414042bfea0c416ac3c319" localSheetId="2" hidden="1">Simulation!$G$39</definedName>
    <definedName name="CB_2eedcb95efba4e688445a5ad66bb77cd" localSheetId="2" hidden="1">Simulation!$G$46</definedName>
    <definedName name="CB_2fb50c8b9f264deaac19ff1f21bbc6b1" localSheetId="2" hidden="1">Simulation!$C$13</definedName>
    <definedName name="CB_31ee74d3b908402d86c854adfdf3d1de" localSheetId="2" hidden="1">Simulation!$G$24</definedName>
    <definedName name="CB_3435c6c376e24df097c11c17c8586c84" localSheetId="2" hidden="1">Simulation!$G$34</definedName>
    <definedName name="CB_3840ae6f004c4597b8b4e4b5f3ec3fbd" localSheetId="2" hidden="1">Simulation!$C$42</definedName>
    <definedName name="CB_39c5f84892ef41f6a4618cc1c64d5b94" localSheetId="2" hidden="1">Simulation!$C$18</definedName>
    <definedName name="CB_3b4e10099acc4e9083b3d3e51488e0dc" localSheetId="2" hidden="1">Simulation!$G$2</definedName>
    <definedName name="CB_3c0dc1669d254675af1e3af8993e6414" localSheetId="2" hidden="1">Simulation!$G$5</definedName>
    <definedName name="CB_3e4efe137a9d4accb0ed8d67ec584f15" localSheetId="2" hidden="1">Simulation!$C$40</definedName>
    <definedName name="CB_3f838a6edaa744b58bf75ab5622dd6bd" localSheetId="2" hidden="1">Simulation!$G$13</definedName>
    <definedName name="CB_41eee6c5dbb240288e7666c52dfdae66" localSheetId="2" hidden="1">Simulation!$G$35</definedName>
    <definedName name="CB_463a29bc387c429ebf2798ff2fc250e2" localSheetId="2" hidden="1">Simulation!$G$44</definedName>
    <definedName name="CB_468b3c4f20354cb2be0491d2d833cbe2" localSheetId="2" hidden="1">Simulation!$C$22</definedName>
    <definedName name="CB_4dbf63f260fc4249bf9f5fb9ea2e6a03" localSheetId="2" hidden="1">Simulation!$C$31</definedName>
    <definedName name="CB_50c27d7adfe149549acce0c571dd1ad6" localSheetId="2" hidden="1">Simulation!$C$2</definedName>
    <definedName name="CB_51868ebea4f544e3a1e83f9c6c99e34b" localSheetId="2" hidden="1">Simulation!$C$29</definedName>
    <definedName name="CB_51c0e75949ed47cf8c15add0c47c9ffa" localSheetId="2" hidden="1">Simulation!$C$37</definedName>
    <definedName name="CB_5225d7cd41ba450ab6106d0704d6947a" localSheetId="2" hidden="1">Simulation!$C$44</definedName>
    <definedName name="CB_5649c57c4dca4393a79cb316d1334d8e" localSheetId="2" hidden="1">Simulation!$R$15</definedName>
    <definedName name="CB_57077b9670e74edfb58e3ff9cb493c9a" localSheetId="2" hidden="1">Simulation!$R$37</definedName>
    <definedName name="CB_58d8867ba5a74858ae7dfab3d6e7b2b5" localSheetId="2" hidden="1">Simulation!$G$32</definedName>
    <definedName name="CB_5961d490f21c4002ae60f271721c7b82" localSheetId="2" hidden="1">Simulation!$G$30</definedName>
    <definedName name="CB_598b91e26e8846f4a8d6065bc910b523" localSheetId="2" hidden="1">Simulation!$C$25</definedName>
    <definedName name="CB_5a324311382c47779608a134851138b9" localSheetId="2" hidden="1">Simulation!$C$7</definedName>
    <definedName name="CB_5bf1ddbee7bd4733b6b95e54168d5abf" localSheetId="2" hidden="1">Simulation!$N$19</definedName>
    <definedName name="CB_5e2f97af503a428eade0e5b68121bc2a" localSheetId="2" hidden="1">Simulation!$G$49</definedName>
    <definedName name="CB_62631de4803945d2aea41a8549e32c76" localSheetId="2" hidden="1">Simulation!$G$20</definedName>
    <definedName name="CB_6492d712c1254c8a864d934a66773c39" localSheetId="2" hidden="1">Simulation!$G$47</definedName>
    <definedName name="CB_64f46c4167a14f2389b442725dd7cb0d" localSheetId="2" hidden="1">Simulation!$R$40</definedName>
    <definedName name="CB_65d87b3dcd6f438e9b963b3268f0a13f" localSheetId="2" hidden="1">Simulation!$C$32</definedName>
    <definedName name="CB_6619c7d18d23491d8de06924138d254b" localSheetId="2" hidden="1">Simulation!$N$9</definedName>
    <definedName name="CB_66f27fa19d8a4c12b65679a3e570e157" localSheetId="2" hidden="1">Simulation!$C$9</definedName>
    <definedName name="CB_699d91aeda1a4ec2a42cc00f021784c8" localSheetId="2" hidden="1">Simulation!$C$45</definedName>
    <definedName name="CB_6b5d8dc377344978bcec4cbb967f4895" localSheetId="2" hidden="1">Simulation!$C$41</definedName>
    <definedName name="CB_6f038f7cba8e469d83059e6d75cf31dd" localSheetId="2" hidden="1">Simulation!$G$14</definedName>
    <definedName name="CB_778a2035b45144bd80f7ea6f5e2f1474" localSheetId="2" hidden="1">Simulation!$G$16</definedName>
    <definedName name="CB_77bd490fd3054be589d3d99b5bb06ef9" localSheetId="2" hidden="1">Simulation!$C$16</definedName>
    <definedName name="CB_78b62391b68f4321b731e094c173e98d" localSheetId="2" hidden="1">Simulation!$G$37</definedName>
    <definedName name="CB_793542ad6df84f2389eafe48f0284d61" localSheetId="2" hidden="1">Simulation!$G$3</definedName>
    <definedName name="CB_81269aed210641fdabc9afe5e89081f9" localSheetId="2" hidden="1">Simulation!$G$17</definedName>
    <definedName name="CB_82606d3fa8d549ca8c2e271523efa476" localSheetId="2" hidden="1">Simulation!$R$14</definedName>
    <definedName name="CB_87be55139ba54242a7b64c7e5d61b9d3" localSheetId="2" hidden="1">Simulation!$R$3</definedName>
    <definedName name="CB_88c50b14fb1b4464bd6c41dc32899a43" localSheetId="2" hidden="1">Simulation!$G$9</definedName>
    <definedName name="CB_8956d154e8fc486ab64aa4c173d94dda" localSheetId="2" hidden="1">Simulation!$G$10</definedName>
    <definedName name="CB_8bb54f0e969441b197e7a36dbebb0b1c" localSheetId="2" hidden="1">Simulation!$R$13</definedName>
    <definedName name="CB_8d985103235840e88c8af033230beeca" localSheetId="2" hidden="1">Simulation!$G$26</definedName>
    <definedName name="CB_8f10a8fe4cdb4e72a100c8ec50f67ccb" localSheetId="2" hidden="1">Simulation!$G$40</definedName>
    <definedName name="CB_912fb500607c423bb1a5ff11798b6138" localSheetId="2" hidden="1">Simulation!$C$35</definedName>
    <definedName name="CB_933ae08756c742d8aa58de786fc06f53" localSheetId="2" hidden="1">Simulation!$G$28</definedName>
    <definedName name="CB_93d48e10b1c34251806855266a7e73d3" localSheetId="2" hidden="1">Simulation!$N$8</definedName>
    <definedName name="CB_93ea73602ecf47b68330438c8d8ecac9" localSheetId="2" hidden="1">Simulation!$R$17</definedName>
    <definedName name="CB_94ef4aefaeed4855b20bace904159caf" localSheetId="2" hidden="1">Simulation!$G$6</definedName>
    <definedName name="CB_95012165eee44b6caf124648b0d7b0f2" localSheetId="2" hidden="1">Simulation!$R$22</definedName>
    <definedName name="CB_969b708a00204da2a5e7d8d5446039a1" localSheetId="2" hidden="1">Simulation!$C$23</definedName>
    <definedName name="CB_97870fb1f9b746c2b92b3fb3903357a0" localSheetId="2" hidden="1">Simulation!$C$34</definedName>
    <definedName name="CB_9a70768bbf3d42ceb85a35d398980241" localSheetId="2" hidden="1">Simulation!$G$11</definedName>
    <definedName name="CB_9ab843b8211d4de38f5b5f08f898b308" localSheetId="2" hidden="1">Simulation!$C$49</definedName>
    <definedName name="CB_a4ffc50f261a4d8c9a2195c86e37f78e" localSheetId="2" hidden="1">Simulation!$N$16</definedName>
    <definedName name="CB_ae8afd094c7f4def96e79cf64a05dd4a" localSheetId="2" hidden="1">Simulation!$G$27</definedName>
    <definedName name="CB_b1eaa45e2f064de9bde5b3595843faca" localSheetId="2" hidden="1">Simulation!$G$8</definedName>
    <definedName name="CB_b2413117cd2c4c8483c602fd22ce902c" localSheetId="2" hidden="1">Simulation!$R$6</definedName>
    <definedName name="CB_b3486a772f404631999541b9b3dc41c3" localSheetId="2" hidden="1">Simulation!$G$36</definedName>
    <definedName name="CB_b3c669a89898446ebfbbc8a2292c0e15" localSheetId="2" hidden="1">Simulation!$C$48</definedName>
    <definedName name="CB_b4ab2d80d08b4e1daf1fb930b5c7c2f0" localSheetId="2" hidden="1">Simulation!$C$19</definedName>
    <definedName name="CB_b9d3d17a3ffe499dbde9b3d779661909" localSheetId="2" hidden="1">Simulation!$G$18</definedName>
    <definedName name="CB_bfe908cb328f4cadbf8c7b72c985dd38" localSheetId="2" hidden="1">Simulation!$C$43</definedName>
    <definedName name="CB_Block_00000000000000000000000000000000" localSheetId="0" hidden="1">"'7.0.0.0"</definedName>
    <definedName name="CB_Block_00000000000000000000000000000000" localSheetId="2" hidden="1">"'7.0.0.0"</definedName>
    <definedName name="CB_Block_00000000000000000000000000000001" localSheetId="1" hidden="1">"'634592430104011182"</definedName>
    <definedName name="CB_Block_00000000000000000000000000000001" localSheetId="0" hidden="1">"'634591197287971701"</definedName>
    <definedName name="CB_Block_00000000000000000000000000000001" localSheetId="2" hidden="1">"'634592430105788594"</definedName>
    <definedName name="CB_Block_00000000000000000000000000000003" localSheetId="0" hidden="1">"'11.1.2391.0"</definedName>
    <definedName name="CB_Block_00000000000000000000000000000003" localSheetId="2" hidden="1">"'11.1.2391.0"</definedName>
    <definedName name="CB_BlockExt_00000000000000000000000000000003" localSheetId="0" hidden="1">"'11.1.2.1.000"</definedName>
    <definedName name="CB_BlockExt_00000000000000000000000000000003" localSheetId="2" hidden="1">"'11.1.2.1.000"</definedName>
    <definedName name="CB_c202c9f9e60443b1a3e3113a27836ed7" localSheetId="2" hidden="1">Simulation!$G$19</definedName>
    <definedName name="CB_c44cfd3f12774305aae0d483b30dfe8a" localSheetId="2" hidden="1">Simulation!$C$27</definedName>
    <definedName name="CB_c4f19a3fcdce40408031119568a38df3" localSheetId="2" hidden="1">Simulation!$C$30</definedName>
    <definedName name="CB_c6a40c478e494a178cbb74f028539d25" localSheetId="2" hidden="1">Simulation!$G$21</definedName>
    <definedName name="CB_c7738cebe16d4228ae19dea7729b068f" localSheetId="2" hidden="1">Simulation!$C$17</definedName>
    <definedName name="CB_ca357d3b0a6d4295a19178de0bcb3bc9" localSheetId="2" hidden="1">Simulation!$C$46</definedName>
    <definedName name="CB_ced74516a5e3480d9171f3a2fc6025e2" localSheetId="2" hidden="1">Simulation!$R$16</definedName>
    <definedName name="CB_d2105256851a446fa40a9e87b01b576e" localSheetId="2" hidden="1">Simulation!$G$45</definedName>
    <definedName name="CB_d3eb1be7f10148488efc474390e1f0ae" localSheetId="2" hidden="1">Simulation!$R$7</definedName>
    <definedName name="CB_d7f3ca503b5840218c176bf08d4e44d4" localSheetId="2" hidden="1">Simulation!$G$38</definedName>
    <definedName name="CB_d85b6f7e0a2f48c2a380328af1db08a8" localSheetId="2" hidden="1">Simulation!$C$8</definedName>
    <definedName name="CB_d93988c11b8e45778c80960c4b72a49e" localSheetId="2" hidden="1">Simulation!$G$12</definedName>
    <definedName name="CB_dffbfc6055b84165adf752d1324b171d" localSheetId="2" hidden="1">Simulation!$G$42</definedName>
    <definedName name="CB_e131a6f6aaf942cdba19a71fd4fe77cb" localSheetId="2" hidden="1">Simulation!$R$4</definedName>
    <definedName name="CB_e4f32674155c4535add3446244ddcb0d" localSheetId="2" hidden="1">Simulation!$G$7</definedName>
    <definedName name="CB_e9eb0273324545dd8d1ffd7576d0cc51" localSheetId="2" hidden="1">Simulation!$C$11</definedName>
    <definedName name="CB_ea321987a6c74631bdecc3dbcc22096e" localSheetId="2" hidden="1">Simulation!$C$20</definedName>
    <definedName name="CB_eb1ce05301924898b69367c23a5481d8" localSheetId="2" hidden="1">Simulation!$C$39</definedName>
    <definedName name="CB_ecc3a24b9b5d4603b3557600f1c1ab86" localSheetId="2" hidden="1">Simulation!$C$26</definedName>
    <definedName name="CB_edab56a371244ce8833930e8519fb5be" localSheetId="2" hidden="1">Simulation!$C$3</definedName>
    <definedName name="CB_edcdf5c4ccbe4aba893c252d6601ef0e" localSheetId="2" hidden="1">Simulation!$R$31</definedName>
    <definedName name="CB_f38c8ec2505448c88da6348077437c7a" localSheetId="2" hidden="1">Simulation!$R$5</definedName>
    <definedName name="CB_f59e883f10b245999321dc23ee3f56e1" localSheetId="2" hidden="1">Simulation!$G$29</definedName>
    <definedName name="CB_f6752da38d244a34a74aa71a9f20659a" localSheetId="2" hidden="1">Simulation!$G$48</definedName>
    <definedName name="CB_f8338d6c9ebf41b0925638e725100ba5" localSheetId="2" hidden="1">Simulation!$R$18</definedName>
    <definedName name="CB_f97ba1f29a384dc9bdf664e7a399e35d" localSheetId="2" hidden="1">Simulation!$C$6</definedName>
    <definedName name="CB_f9c56fb3fd94479ab22b154e09620539" localSheetId="2" hidden="1">Simulation!$G$15</definedName>
    <definedName name="CB_ffd604f292d048018e2376a39e52728d" localSheetId="2" hidden="1">Simulation!$C$38</definedName>
    <definedName name="CBWorkbookPriority" localSheetId="1" hidden="1">-1608931877</definedName>
    <definedName name="CBx_06b111fba08d4b74abb5b5c47fb77103" localSheetId="1" hidden="1">"'Score Data'!$A$1"</definedName>
    <definedName name="CBx_a8784e6072bb4627b54b8ac79c06c102" localSheetId="1" hidden="1">"'CB_DATA_'!$A$1"</definedName>
    <definedName name="CBx_cf4229384d20446b9f83f6de184aa136" localSheetId="1" hidden="1">"'Simulation'!$A$1"</definedName>
    <definedName name="CBx_Sheet_Guid" localSheetId="1" hidden="1">"'a8784e60-72bb-4627-b54b-8ac79c06c102"</definedName>
    <definedName name="CBx_Sheet_Guid" localSheetId="0" hidden="1">"'06b111fb-a08d-4b74-abb5-b5c47fb77103"</definedName>
    <definedName name="CBx_Sheet_Guid" localSheetId="2" hidden="1">"'cf422938-4d20-446b-9f83-f6de184aa136"</definedName>
    <definedName name="CBx_SheetRef" localSheetId="1" hidden="1">CB_DATA_!$A$14</definedName>
    <definedName name="CBx_SheetRef" localSheetId="0" hidden="1">CB_DATA_!$C$14</definedName>
    <definedName name="CBx_SheetRef" localSheetId="2" hidden="1">CB_DATA_!$B$14</definedName>
    <definedName name="CBx_StorageType" localSheetId="1" hidden="1">2</definedName>
    <definedName name="CBx_StorageType" localSheetId="0" hidden="1">2</definedName>
    <definedName name="CBx_StorageType" localSheetId="2" hidden="1">2</definedName>
  </definedNames>
  <calcPr calcId="140001" iterate="1" concurrentCalc="0"/>
  <extLst>
    <ext xmlns:mx="http://schemas.microsoft.com/office/mac/excel/2008/main" uri="{7523E5D3-25F3-A5E0-1632-64F254C22452}">
      <mx:ArchID Flags="2"/>
    </ext>
  </extLst>
</workbook>
</file>

<file path=xl/calcChain.xml><?xml version="1.0" encoding="utf-8"?>
<calcChain xmlns="http://schemas.openxmlformats.org/spreadsheetml/2006/main">
  <c r="N9" i="2" l="1"/>
  <c r="N19" i="2"/>
  <c r="N3" i="2"/>
  <c r="P3" i="2"/>
  <c r="O3" i="2"/>
  <c r="K2" i="2"/>
  <c r="J2" i="2"/>
  <c r="E2" i="2"/>
  <c r="D2" i="2"/>
  <c r="H2" i="2"/>
  <c r="D3" i="2"/>
  <c r="E3" i="2"/>
  <c r="H3" i="2"/>
  <c r="J3" i="2"/>
  <c r="D4" i="2"/>
  <c r="E4" i="2"/>
  <c r="H4" i="2"/>
  <c r="J4" i="2"/>
  <c r="D5" i="2"/>
  <c r="E5" i="2"/>
  <c r="H5" i="2"/>
  <c r="J5" i="2"/>
  <c r="D6" i="2"/>
  <c r="E6" i="2"/>
  <c r="H6" i="2"/>
  <c r="J6" i="2"/>
  <c r="D7" i="2"/>
  <c r="E7" i="2"/>
  <c r="H7" i="2"/>
  <c r="J7" i="2"/>
  <c r="D8" i="2"/>
  <c r="E8" i="2"/>
  <c r="H8" i="2"/>
  <c r="J8" i="2"/>
  <c r="D9" i="2"/>
  <c r="E9" i="2"/>
  <c r="H9" i="2"/>
  <c r="J9" i="2"/>
  <c r="D10" i="2"/>
  <c r="E10" i="2"/>
  <c r="H10" i="2"/>
  <c r="J10" i="2"/>
  <c r="D11" i="2"/>
  <c r="E11" i="2"/>
  <c r="H11" i="2"/>
  <c r="J11" i="2"/>
  <c r="D12" i="2"/>
  <c r="E12" i="2"/>
  <c r="H12" i="2"/>
  <c r="J12" i="2"/>
  <c r="D13" i="2"/>
  <c r="E13" i="2"/>
  <c r="H13" i="2"/>
  <c r="J13" i="2"/>
  <c r="D14" i="2"/>
  <c r="E14" i="2"/>
  <c r="H14" i="2"/>
  <c r="J14" i="2"/>
  <c r="D15" i="2"/>
  <c r="E15" i="2"/>
  <c r="H15" i="2"/>
  <c r="J15" i="2"/>
  <c r="D16" i="2"/>
  <c r="E16" i="2"/>
  <c r="H16" i="2"/>
  <c r="J16" i="2"/>
  <c r="D17" i="2"/>
  <c r="E17" i="2"/>
  <c r="H17" i="2"/>
  <c r="J17" i="2"/>
  <c r="D18" i="2"/>
  <c r="E18" i="2"/>
  <c r="H18" i="2"/>
  <c r="J18" i="2"/>
  <c r="D19" i="2"/>
  <c r="E19" i="2"/>
  <c r="H19" i="2"/>
  <c r="J19" i="2"/>
  <c r="D20" i="2"/>
  <c r="E20" i="2"/>
  <c r="H20" i="2"/>
  <c r="J20" i="2"/>
  <c r="D21" i="2"/>
  <c r="E21" i="2"/>
  <c r="H21" i="2"/>
  <c r="J21" i="2"/>
  <c r="D22" i="2"/>
  <c r="E22" i="2"/>
  <c r="H22" i="2"/>
  <c r="J22" i="2"/>
  <c r="D23" i="2"/>
  <c r="E23" i="2"/>
  <c r="H23" i="2"/>
  <c r="J23" i="2"/>
  <c r="D24" i="2"/>
  <c r="E24" i="2"/>
  <c r="H24" i="2"/>
  <c r="J24" i="2"/>
  <c r="D25" i="2"/>
  <c r="E25" i="2"/>
  <c r="H25" i="2"/>
  <c r="J25" i="2"/>
  <c r="D26" i="2"/>
  <c r="E26" i="2"/>
  <c r="H26" i="2"/>
  <c r="J26" i="2"/>
  <c r="D27" i="2"/>
  <c r="E27" i="2"/>
  <c r="H27" i="2"/>
  <c r="J27" i="2"/>
  <c r="D28" i="2"/>
  <c r="E28" i="2"/>
  <c r="H28" i="2"/>
  <c r="J28" i="2"/>
  <c r="D29" i="2"/>
  <c r="E29" i="2"/>
  <c r="H29" i="2"/>
  <c r="J29" i="2"/>
  <c r="D30" i="2"/>
  <c r="E30" i="2"/>
  <c r="H30" i="2"/>
  <c r="J30" i="2"/>
  <c r="D31" i="2"/>
  <c r="E31" i="2"/>
  <c r="H31" i="2"/>
  <c r="J31" i="2"/>
  <c r="D32" i="2"/>
  <c r="E32" i="2"/>
  <c r="H32" i="2"/>
  <c r="J32" i="2"/>
  <c r="D33" i="2"/>
  <c r="E33" i="2"/>
  <c r="H33" i="2"/>
  <c r="J33" i="2"/>
  <c r="D34" i="2"/>
  <c r="E34" i="2"/>
  <c r="H34" i="2"/>
  <c r="J34" i="2"/>
  <c r="D35" i="2"/>
  <c r="E35" i="2"/>
  <c r="H35" i="2"/>
  <c r="J35" i="2"/>
  <c r="D36" i="2"/>
  <c r="E36" i="2"/>
  <c r="H36" i="2"/>
  <c r="J36" i="2"/>
  <c r="D37" i="2"/>
  <c r="E37" i="2"/>
  <c r="H37" i="2"/>
  <c r="J37" i="2"/>
  <c r="D38" i="2"/>
  <c r="E38" i="2"/>
  <c r="H38" i="2"/>
  <c r="J38" i="2"/>
  <c r="D39" i="2"/>
  <c r="E39" i="2"/>
  <c r="H39" i="2"/>
  <c r="J39" i="2"/>
  <c r="D40" i="2"/>
  <c r="E40" i="2"/>
  <c r="H40" i="2"/>
  <c r="J40" i="2"/>
  <c r="D41" i="2"/>
  <c r="E41" i="2"/>
  <c r="H41" i="2"/>
  <c r="J41" i="2"/>
  <c r="D42" i="2"/>
  <c r="E42" i="2"/>
  <c r="H42" i="2"/>
  <c r="J42" i="2"/>
  <c r="D43" i="2"/>
  <c r="E43" i="2"/>
  <c r="H43" i="2"/>
  <c r="J43" i="2"/>
  <c r="D44" i="2"/>
  <c r="E44" i="2"/>
  <c r="H44" i="2"/>
  <c r="J44" i="2"/>
  <c r="D45" i="2"/>
  <c r="E45" i="2"/>
  <c r="H45" i="2"/>
  <c r="J45" i="2"/>
  <c r="D46" i="2"/>
  <c r="E46" i="2"/>
  <c r="H46" i="2"/>
  <c r="J46" i="2"/>
  <c r="D47" i="2"/>
  <c r="E47" i="2"/>
  <c r="H47" i="2"/>
  <c r="J47" i="2"/>
  <c r="D48" i="2"/>
  <c r="E48" i="2"/>
  <c r="H48" i="2"/>
  <c r="J48" i="2"/>
  <c r="D49" i="2"/>
  <c r="E49" i="2"/>
  <c r="H49" i="2"/>
  <c r="J49" i="2"/>
  <c r="N5" i="2"/>
  <c r="N6" i="2"/>
  <c r="N7" i="2"/>
  <c r="N8" i="2"/>
  <c r="R5" i="2"/>
  <c r="R7" i="2"/>
  <c r="R40" i="2"/>
  <c r="R37" i="2"/>
  <c r="C11" i="4"/>
  <c r="N13" i="2"/>
  <c r="N16" i="2"/>
  <c r="N17" i="2"/>
  <c r="N18" i="2"/>
  <c r="R13" i="2"/>
  <c r="N14" i="2"/>
  <c r="R14" i="2"/>
  <c r="N15" i="2"/>
  <c r="R15" i="2"/>
  <c r="R16" i="2"/>
  <c r="R17" i="2"/>
  <c r="R18" i="2"/>
  <c r="R34" i="2"/>
  <c r="R3" i="2"/>
  <c r="N4" i="2"/>
  <c r="R4" i="2"/>
  <c r="R6" i="2"/>
  <c r="R8" i="2"/>
  <c r="R31" i="2"/>
  <c r="R130" i="1"/>
  <c r="C137" i="1"/>
  <c r="C134" i="1"/>
  <c r="E136" i="1"/>
  <c r="G136" i="1"/>
  <c r="O3" i="1"/>
  <c r="R25" i="2"/>
  <c r="R22" i="2"/>
  <c r="K3" i="2"/>
  <c r="K4" i="2"/>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B11" i="4"/>
  <c r="A11" i="4"/>
  <c r="O4" i="1"/>
  <c r="O5" i="1"/>
  <c r="O6" i="1"/>
  <c r="O7" i="1"/>
  <c r="O8" i="1"/>
  <c r="O9" i="1"/>
  <c r="O10" i="1"/>
  <c r="R28" i="2"/>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8" i="2"/>
  <c r="P8" i="2"/>
  <c r="O15" i="2"/>
  <c r="P15" i="2"/>
  <c r="O18" i="2"/>
  <c r="P18" i="2"/>
  <c r="O17" i="2"/>
  <c r="P17" i="2"/>
  <c r="O13" i="2"/>
  <c r="P13" i="2"/>
  <c r="O14" i="2"/>
  <c r="P14" i="2"/>
  <c r="O16" i="2"/>
  <c r="P16" i="2"/>
  <c r="O7" i="2"/>
  <c r="P7" i="2"/>
  <c r="O4" i="2"/>
  <c r="P4" i="2"/>
  <c r="O6" i="2"/>
  <c r="P6" i="2"/>
  <c r="O5" i="2"/>
  <c r="P5" i="2"/>
  <c r="L130" i="1"/>
  <c r="H130" i="1"/>
  <c r="G130" i="1"/>
  <c r="F130" i="1"/>
  <c r="E130" i="1"/>
  <c r="N130" i="1"/>
  <c r="M130" i="1"/>
  <c r="K130" i="1"/>
  <c r="D130" i="1"/>
  <c r="C130" i="1"/>
  <c r="I130" i="1"/>
  <c r="H131" i="1"/>
  <c r="G131" i="1"/>
  <c r="F131" i="1"/>
  <c r="E131" i="1"/>
  <c r="N131" i="1"/>
  <c r="M131" i="1"/>
  <c r="L131" i="1"/>
  <c r="K131" i="1"/>
  <c r="D131" i="1"/>
  <c r="C131" i="1"/>
  <c r="I131" i="1"/>
  <c r="J131" i="1"/>
  <c r="J130" i="1"/>
</calcChain>
</file>

<file path=xl/sharedStrings.xml><?xml version="1.0" encoding="utf-8"?>
<sst xmlns="http://schemas.openxmlformats.org/spreadsheetml/2006/main" count="212" uniqueCount="89">
  <si>
    <t>Northwestern</t>
  </si>
  <si>
    <t>Nebraska</t>
  </si>
  <si>
    <t>Minnesota</t>
  </si>
  <si>
    <t>Mean</t>
  </si>
  <si>
    <t>St Dev</t>
  </si>
  <si>
    <t>Michigan</t>
  </si>
  <si>
    <t>Iowa</t>
  </si>
  <si>
    <t>Wisconsin</t>
  </si>
  <si>
    <t>Purdue</t>
  </si>
  <si>
    <t>Penn State</t>
  </si>
  <si>
    <t>Ohio State</t>
  </si>
  <si>
    <t>Indiana</t>
  </si>
  <si>
    <t>Illinois</t>
  </si>
  <si>
    <t>Nebraska*</t>
  </si>
  <si>
    <t>Source: http://www.jhowell.net/cf/scores/byConf.htm</t>
  </si>
  <si>
    <t>*Big 12 results; excluded Big 12 Championship Game</t>
  </si>
  <si>
    <t>Michigan State</t>
  </si>
  <si>
    <t>Home</t>
  </si>
  <si>
    <t>Away</t>
  </si>
  <si>
    <t>Winner</t>
  </si>
  <si>
    <t>Legends Division</t>
  </si>
  <si>
    <t>Team</t>
  </si>
  <si>
    <t>Wins</t>
  </si>
  <si>
    <t>Losses</t>
  </si>
  <si>
    <t>Ties</t>
  </si>
  <si>
    <t>Leaders Division</t>
  </si>
  <si>
    <t>Loser</t>
  </si>
  <si>
    <t>Max</t>
  </si>
  <si>
    <t>Line*</t>
  </si>
  <si>
    <t>*VegasInsider.com opening line</t>
  </si>
  <si>
    <t>Score Seed</t>
  </si>
  <si>
    <t>Score</t>
  </si>
  <si>
    <t>OSU beats Michigan</t>
  </si>
  <si>
    <t>NU beats PSU</t>
  </si>
  <si>
    <t>Big 10 Avg PPG</t>
  </si>
  <si>
    <t>Big 12 Avg PPG</t>
  </si>
  <si>
    <t>Colorado</t>
  </si>
  <si>
    <t>Big 12**</t>
  </si>
  <si>
    <t>**Big 12 results exclude all Nebraska games and Championship games</t>
  </si>
  <si>
    <t>Iowa State</t>
  </si>
  <si>
    <t>Kansas</t>
  </si>
  <si>
    <t>Kansas State</t>
  </si>
  <si>
    <t>Missouri</t>
  </si>
  <si>
    <t>Baylor</t>
  </si>
  <si>
    <t>Oklahoma</t>
  </si>
  <si>
    <t>Oklahoma State</t>
  </si>
  <si>
    <t>Texas</t>
  </si>
  <si>
    <t>Texas A&amp;M</t>
  </si>
  <si>
    <t>Texas Tech</t>
  </si>
  <si>
    <t>% difference</t>
  </si>
  <si>
    <t>Nebraska Score Penalty</t>
  </si>
  <si>
    <t>Nebraska Adjusted</t>
  </si>
  <si>
    <t>http://www.collegefootballpoll.com/wp_archives_111511.html</t>
  </si>
  <si>
    <t>PSU vs NU in Champ Game?</t>
  </si>
  <si>
    <t>Random #</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</si>
  <si>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</si>
  <si>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</si>
  <si>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</si>
  <si>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</si>
  <si>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</si>
  <si>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</si>
  <si>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</si>
  <si>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</si>
  <si>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</si>
  <si>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</si>
  <si>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</si>
  <si>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</si>
  <si>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a8784e60-72bb-4627-b54b-8ac79c06c102</t>
  </si>
  <si>
    <t>CB_Block_0</t>
  </si>
  <si>
    <t>㜸〱敤㕣㕢㙣ㅣ搵ㄹ摥ㄹ敦慣㜷搶㜶㙣攲㜰㐹戸㤹晢挵搱ㄲ〷㔲㐸㘹ㅡ㝣挱㐹㈰ㄷㄳ㍢愱㠸搲㘵扣㝢挶㥥㘴㘷搶㤹㤹㜵㘲㑡㈱戴ㄴ㑡㕢㔴㐱ㅦ㕡㈸㉤〸㔵愸㝤愹㐴ㅦ㄰戴昴愱㔲愵㔶ㄵ㔴㝤㐰慤晡㔰㠹愲慡㝤㘸搵㐶㙡ㅦ㜸㐰愲摦㜷㘶㘶㜷㜶搷㍢㜶ㄶ㘸㑤攵㐹昶捦㤹㜳㍦攷扦㥥晦㍦㤳㤴㤲㑡愵摥挷挳㝦昹愴㤹戸㘸㝡挹昳㠵㥤ㅦ慦㤴换愲攸㕢ㄵ挷换㡦扡慥戱戴摦昲晣㉥㔴挸ㄴ㉣㤴㝢㕡挱戳ㅥ㄰搹挲愲㜰㍤㔴搲㔲愹㙣㔶㔷㔱捥㑥昸ㅢ㠸㕥㜴戶敡㑤〳捣㡣㡦ㅤ㥡㍤㠶㕥愷晤㡡㉢戶づㅤつ摡敥ㅡㄹ挹㡦攴户摦戸㜳㈴扦㙤敢搰㜸戵散㔷㕤戱换ㄱ㔵摦㌵捡㕢㠷愶慡戳㘵慢㜸愷㔸㥡愹ㅣㄷ捥㉥㌱扢敤挶㔹攳愶㕢㐶㙥摡戱挳摣戹昳㤶㕥っ㥤㍡㌸㍥㌶攵ち搳晢㤰晡搴㌸攵㥢㈶㐴搱攲摡㠴㜰㉤㘷㉥㍦㍥㠶扦戱昹攳敤收晣昴扣㄰㍥㠷ㄶ慥㜰㡡挲搳搱戰挷ㅥ昵扣慡扤挰捤搳敤㐹㉣戵㘸㜸扥㘶㡦㡢㜲㔹户愳㕥戳昶㈱散㕤搹㔸敡戵愷㠵攳㔹扥戵㘸昹㑢ㄹ㝢〶ㅤ㤵晡散㈳㥥㌸㙣㌸㜳攲愰㘱ぢ捤摥㔳戵㑡改攰㐹㜵㕤ㄳ㜵ㄱ㥦㤸㕣㝥㝥搴戳挷攷つ㔷捥挸攳挶㈴搴㥤㜴㡢㡤㜵慦㘸摦㉦愷㉥㐷㘰㥦㔷戵慦㠷㤲愳㠶㕢慢㌹摣扥㘶戸昸挶ㄹ摣搰扥㝥㙣㡦ㅡ摢㕣搷扥㡤摣捡挶摡㑡㑦㐸摦㜲㐷戱ㄸ㍤㐳搰㑤㤰㈵㈰〲昵ㅣ㐱て㐱㉦㠰㤲晥ㄷ戸㈴摥㤰㐵㙡挱㔰ぢ戳㙡愱愸ㄶ㑡㙡㐱愸〵㔳㉤捣愹㠵㜹戵㘰愹㠵㘳㙡攱㌸敡㐴㑦戶扢㕢つ㥦挹搱ㅢ晥㌹昶搰改㠹攷㝦晦㙦昱㘲敥挹搷㝢㌷愰搲㕤攱愴㈶㕣攳㈴㐸慤㑥挵摢昳摢昸㘷㘵慥〰㔳㤸㍢捣㥢捤㤱㤱搲㡥㙤挶㡤㠶挶㘵㈵㈰扦㠱㔰〶㔰户搷扣摢㜲㑡㤵㤳ㄲ㜷ㄷ㡤ㄹ㥥愸㙦摣㜰㔸㌶㔶愹㍡㈵敦挲攵ぢ愷㝤挳ㄷ㕢㥡换敡㥤戴㌴㥢〶㕢〹㑦㡥㜷㐹㜳戳愳㐶戹㉡㐶㑦㔹㐱昱挵㑤挵昶㤴㕢㤹㙤㕦㍡改㡡ㄳ戵搲㤶ㄹ㡤㐲愸㉤捡扥㕢㔶ㄹㄴ〵昳ㅡㅡ㥦慦㜸挲㤱搳ㅢ戶愷慣攲㜱攱㑥ぢ㡡㐴㔱㤲㑢㍤㤷㐵㈱搷てㅦ㜲戰㔰㜰㙢改昲㜸慥㜹晢㈹ㅦ捣㉣㑡㤸敦㠲㜰晤愵ㄹ㘳戶㉣捥㙢愸ㄲ㡣㠹㠲捤つ搹㤳㤵㘲搵ㅢ慦㌸扥㕢㈹㌷㤶㡣㤶ㄶつ㐸㥡搲㠱㑡㐹愴搳㈹㈹ㄴ㈰㜰扢扡ㄴ㈵㜵㝤㝢㕥㤰㠸㠸愱㤸㡣㝣㐱㈳搹攵て㘳㜵㔸㐵㔹㤰㈶搵㉢㔷攸㡣昳㤵㌲㈶㠱〳㘳㙢愲晥攰愰搷慥搰㙤つ㜳ㅦ㙤㘵㔵ㅤっ㔷㝦晢愲㜰晣扤㠶㔳㉡ぢ㌷㔱晢㈹㥣㤱摥て愰㥤㠱㐰㘸扢㝢㔴㜵捡㈹㘵㐹㍢㘹㤵晣昹捣扣戰收收㝤攴㐱㐳㘶戳摣摡㤶㐷㍦〷㔹晡㐶㠲㐱㠰㕣㉥㤵搹挴㑡㤹ㅣ㥥㤴㐶改㤴挰换つ㠲㥣敤ㅡ㜸戹搷㥣戴捡扥〸㠴㜲扦〹㡣〴㕡㑤愲慦㡦㈴敡ㅡ挵㐰㘱㙣㌲挷㐱愵㠶攵昸㑢㜵扥㙤攱㤲㠰㠸搶㘵挱㥡㤳〵ㄴ〵㡤昲㈰㠱搷㐰㌴㑤搲㈰戹㜲㡣㠸挸〶〹㥡ㅤ㍤㌷ㄲㄹ敢㈷挸〸搴㡦ㄳ㈱㙢㙦㙢㉦㈳㐸散慤㐴捡㐶㙤昹㜱㕤㥡㉤㘷换〷搲散㕣㙣㥣㝥ㅥ挱昹〴ㄷ㄰㙣〶㔰晥〲〹㐷㈹㠷㜴攳愳㕦㠸㜷晤㈲㠲㡢〱㈰㥦㜴捡㥣㔰㔴搱㠶㕡㡤ㅤ挹㝡㝤戰㤳愵㔱ㅣ㠸㈲㕡挶㌵㍢戳捦㤶㠸づ慤捥戵愱㙢搳㔲挷㕥摤㥥㌶攳换㈱㐵㈶㔴㡤慦㜵㠵慡昱㡤㘰搵づ昵搶愵㘸慡てㄱ㕣〶㄰㈸ㄶㅡ扢慢戳收㘹㑥㝥㉣㑣愲挰㄰敡㔰戹㠷㐴㑣昳㍦㐱挰戵ㅣ㕤搶敤㘷㥡㠲挳收挷摥㝥摥摡㥥户㐳愴㌷改捣㜵㥤㐳㕦搱㔹㕡搰㤷㠳扤㤴㍦戶搵㉦㔷愲㔸扦㡡攰㙡㠰㈶晤挲㤳昷搹㝡〹愴㐹㙣挷㌰户㤱ㅥㄷ㘹攱捥㉣㉤〸愹㝤㝡捤ㄹ挳㥤ㄳ㍥扣ㄷ晢㈶㘰〷㔷㕣㔷㤴㜱愰㉤挹っ㥥㕤捥㙦捣昴㈶摤㡡捤晣㜵晢搸晢㔸㈸㠶㜴㕡敤㑡㌵搹挷〹㜶㘶捣摦ㄴ愳ㅣ敡摦ㅢ摢ぢ㠹㔸愳㐶昲㘲扢攴戳攵扡㈴改㐰㤲㕣㡢㙤搵慦〳㠰㤴㔰㝥搷㔶愲っ戳摡㔶㔹慤搱㕡愵㜷㉦攱㘴搲攴㍦㙣㤱㈳㍤㠱戳㜶っ扥〳慦捦㥥戶散㥡戰攸戱愷㠴㕢㠴㕦挱㉡㡢㕣攰㤲愵愸㔹㤷ㄵㅦㄳ㔹搱搵搵㜲㤶㑥昰慤㐹㍡㘹㤲ㄲ㠹摣㥥㔸㤸㜰づ慦ㄳㄵ㕤㤰ㄴ㉡〹㙥愱㥡〴㈲攵戱敥扡㠸改㐰挴攴戱㜱晡つ〴摢〸㐶〰戴摦㐰搲慣㜶攳ㄹち敢㕥愴㍢扢㔰㐸㘵㠹〶改ㅥ㝣戳慤戰扡㠹挳散㈰昸〴㐰㤳昹㐳攷㘳〲㈱㑡㤴挷〸㤱搶㤲㙥ㅥ戵挴㐹搲挰〶ㄳ㐱愵昱慡攷㔷㙣㐶㤵晡捣㠹捡挱㡡㍦㘱㜹ぢ㠸㐲つ㥡㘱攲敥㜹攱㠰扡㕣搸㍥㑤㜹㤵㠵〵㔱搲捤改㑡ㄵ愲㙤摦挴㕡㌸㤴㘳㝤戰㈵攵戹㕣㔵昰㜴㜶㌶㐶ㄷ㡡㍣ㄱ挳搷㑡㑦散慡㍣摦㍣昴昵搷㜷㜴挶昲换愲挷っ㤸㡥改慣㠹㕤㐴搴愰搴㙤捥捣扢㐲㑣昴㤹㝢㕣慢㔴戶ㅣ㐱㘴挰挶㘴愰㙥扦㤸㐳㠴㘰慡挲昸㕦挵改㌳㘷㕣挳昱ㄶっ〶ㄳ㤷㌶㌶扣挹㤰㠸㘶㡥㔹㡥㠷㘱㈴ㄶ㤹敥㌷愷攷㉢㈷ㄱ慤慤摡捥ㅥ㘳挱㕢ㄳ㔸㈱搱〷㡦㐴㡤愲㉡慡慡㘴搵㙣愷昸攱㠱㍣㤵摡㡥㕦㥡㐰攲㉡愵搱㕦㥥愰扤㘹搷㠷昱ㄹ摡改㥣㔳㉦㈲㐷戵捣慥㐴㈹㑣㑥搵㙦㘱㥢㥤〰㜷散㌹戲慦ㅥ㤵晢㐰昱㙡㡤ㅥ晥〴ㄹ㉦挹愲ㄶ〴愱㝦㙥㐳㐰㉡捣㈳攵㠰〳㠱㜱扥㌵㤳㕦捥㤴㜵㐸㝤ㅢ敡挹㐹㐴㤱㝡捤晤挶慣㈸㈳ㄶ㙤ㅢ晥㠶攰㠵㘶慣㙤㤴扤戰㙣扣㘲摢〶㐹㡢㘴㌹㕤㌴㐸挱愳㔵扦㜲挰㜲㜴ㄳ㐰搲㕦㤸㘵㥣㐲㤶㜱㑡㘶昵㥡㠷ㄹㄶ㤴㘹昶㔵㤹㌳㕣换㥦户慤㘲㤶㉦っ摤慤〹㥡〴㤳㔳昲㐶㑦㈴㌳㠶㥡慣昹㈳㌰搹扣㍣搰㥤㠷ㅣ攵搶ㄱ晤愰㕣㔵挹攰㡦搲愱㘳〹〲㐶㝡㐹昵㕢搱㥢㈶㙦㐶㐰攴挸攷㑣㜴晦攲捣挳挸〹晣㜲挴㝡〲㠹挰㈳ㄸㄳ昲㜴㙦㘷捣㈳㡥攵〳㝢挴搸愴攵㑦㜸㐰㌹〰㤲昲㜸扢㐵㘲㌵搶㘸戸愶ㄵ㉥㙤㉤㙡㔰ㄳ㤷戴㤶挷昵挶㤵换ㄴ〷ㅡ㈵愶㐸㔶慡㈴㌵换㌲㜳㕣㑢慡㐶㤱㡡㍢搲㌶㑡㤲摢戴扥敦㤴㈲ㅦ㐰㌱㐹㥡㐹改扢㈴愱㈰挸㑢敡㠰㡥愲扦㍥㤹㍣㘲搱ㅡ摡〰㌹敡愹㈰慦㉦っ〷敥挳㤵㤳㤲挸㠵㙦攰敦つ㘱昲㔰搵㙦㈸㌱㑥つ㠶㈵愳攵昲㈱〷㔶㐲搱㜰㑢㙢㠴愵戱戶㐰挳㐸敥散㔴晢〷摢ㅢ㘳挴㤰つㄹㄲ㐹昰〳㠳つ挱㕣戱㘸㉡慤戳㍥㙥㜵㉤㍢换户〳挲㜰㈴〶愶晤搲㠴㔸㤴㘶㔸摤㤲ㅦ㤴つ㙡愷㐵㈹㐷㜵㜳㜴搶㠳㑡昷㈹挷挳㤴㘴㜰摤㍣㑣户ㄴ㉥㌰㐰散㠶愹愹愲㡦戰㙥慤〳㥥っ搶づ㜶戰㈳㐱搸㠴搶ㄹ㈵㘸㈶㠱㜰ㅢㄷ㐱摥改㄰愳㄰愴愶㝣晥戱㕢㜹昶ㄹ㍥㍦摣㥤㡡ㄲ㈱ㄳ㌱搴㤵㘰㍤〰戹昱愸㈴戹㘸㌰ち㤶〷㤲㑤ち慤摥㈸㡦㈶㐶ㅦ㑤㍥搷挷つㅥ挶戱晡挹㌶㘵摣㜱昳㉤㘸搳昲搲〶㜳㥦㔳㉣㔷㑢㐲慡攲㐸㔶㑢㡤扣㈶昰㈵慦晦〵摣㤴戰㉦攱愶散挳㔱㡡㑢㈶㤲㍡户扢昵㑦愳戹ㄴ㜲攸㈳㤰㙤っ㍥㈶戸攵㘴㌰慣攵㡥〲敤挳㡤昵换ぢ昲攲ㅣ㐴㕡㑢ㄶ㘵搹㝥摣挵慢㐵㤰㈵户挵慡敤慦散慦搰㘶㡦㘵敤戵㠲慣㌵㠱㈳慣㌳㄰㜸㤹っ㡣㤱づ戹㠳㥤愴捥㠴㤱摤㌳て换搷搴㤹摤愱昱愱㌰扥换㔳㔰ち扢ち㐶愲挱慤搶慤㙥㠵㤱㕦㕡摥晡㙤〰ち㐳挰㌴㘸㔱㌳㌰㜰挶㤰㕥搹挰㘱㌰㌲㈱㍡ㅡて愴㌲㐶㌹〸㠷㍤㤰〶㙥攲㐱㝡愶〲㈵攴㙦㤲㤷挲愲㝢㠹挳㌶㡥㐰ㄵ昷扣愶捣㈹挳挷搵ㄷ㘷㜳㔳昶㘸愹㐴㜳ㄷ晥戹㌵㠱㔵㕣摢〸捣搱㑤㑤ㄷ戲攴㥡㘸摦㕤搱㔴㄰㕥ㄴ摣㍥㤱摦㙢昸挵昹㘹㝦㈹戸戴搵㈹㐹㘸㍦㠳㍦㘲搹搱㘹㌳愷ㅤ㕥㐲㕤攴摥攷㡥㍢㤵㤳㡥㥣㤷收昱挶ㅦ慤㔸扤扢㥢㤳捣愵摥挷ㅦ昹愸㈹敤㜵昴戸㥡㘹戳㠳扡㠳㠴晤挸㈷㤰〶㐳㐸㈷搰〹㙣昷摡㡤〱搲挹愶㈶㍡㤱㠲㘰㥤㔰㥣戹て㡤㔰㤴㥦〲慤㈴㤶攰㐸㡥㍤㝦〹慣慦晣〴㌹㐴㌸摥㐳㌱愲㕤㠶㔴〲敡愴㈰て慦㜷昰㌲挸晦て㤶㈲㙥㕥㤶㥤晥ぢ捣慣扣搶㡣愲㑢㠸愲㔷㕢㔱挴㐰散㔹㠵扣㌹晢昵愳收㐷㝥慤昷㝦㜸搴扣〳ㄸ收㈳慤㌱〴搵ㄸ㡣慦ㄹ〳㕤㉤挶挰㔵㈸㤶挶挰㥤㙣挳㜸㝤㘰っ㠴摥㡥〳挸㔸搹ㄸ㘰ㄴ㉦挱攴㡢〵㔵㘳づっ㥥戵捥戳改〹摢㡢敢戵挲㐳攴ㅥ敡挹ㅢ㠷敦改晣搶散㈹挳㌵散捤㌲㝦㡦㉢愰戶摣ㄹ摣搷㤶㑤搸㘲换戲㈵戲搱㌲㕥㠹挸㥦扥敥㌹㔹摤㉤㜵㘰㉡㜸〲㐷扤㤲㔵㌲ㅦ挰㈷愲昰㠴㤰晡晣愶ㅦ敤昹搳〳㡦敥收扤戴㤰㔶㌵〶㠲㍢〹捥搳㜲㐰昸㌶㜶㈵攴㕣㝥㝥㜳〰ㅦ㈲㔹ぢ㘵㌱㘶戸搲摥昱㜴㍢㑡〶㠴ㄷ㈳捣㠰昸搶㠲㌱㠹ㅢづ㠱㌱㤹㙦㜲㙣捡捦㤷愴㌳㌰ㅦ㥢戸昴摥㐵〱㐲愵慤捡敡搰慥搴㝥っ愵㜳㤶ㄳ㘹戴〷㜹扥攴愳㈸㉦㌷㙢戵ㅤ搴㙡搲㑣㔴㠶㔱㈳㤲㔲㠸㌴㤰㐲攲㐷ㄶ㠶晥愵㤴㥡㐲㐲换〳㈴挴搰㥡㠳戹㍣昹慦ぢ〱㔱扢摥搷攱愷㉡搸㐵㘰㌱昲扡㜷㝡㜶愵搵ㄹ愹㈶〶㘵攵改攳㉥㈴攴㌱㠵ㄹ㡣搲捡摣挳㐸㐴㡦㌶㠲搴慡ㅤ㑦ㅣ愴捦づ㐲㙣〱㘳㙢㌶扤㙡㌹晢㜶愷㡡㍢ㅥ搰㌳ㄹ愹㌰㥣㡤捣挶搱㔳㐶攳㠲慡戹㈰㡢戰㍦㐸搶ㅡ昵㠴㐵搰㔹捥㘶㥣㍦ㄱ收攳昷㐰㉣ㅦ慥㜷㝤㙥㜳〹㜵㥣搳㡤〵昲〷晢敢㤲〴挶挶愸攴ㄸ㐸搸㔵搵捡〶㤷挰愷搱㐴摡昳㡡㕥㑦㜲㉣㐵㘱㌴㍡攲慣㉥戵㐵晦㌳㑥㉤㌹㙢㠶戵ㄹ戰㙥搰晦㐷㤱戱愲晥㔷ㄸ㘵㤳㈸扢㍢㑣昰㐵㘳愴㘴挵攰っ㜷〴㍥㙣㠴㘹攴ㄱ㔸㤷㐹〶户㠳搴㌴㍥㔱つ㡡愵〴㠷㠷㉢摤㝣〹愲搶㤶戶㙤㑦㕢〱挸㈸㤰昶〳㠸愰戶敤㌹改搶㜳㙣收ㅥ㘴㙦㍡㘰ㄵ摤㡡㔷㌱晤愱㘹㠴㜷㠷昸㠵㤹〹㥢㘷㔴㜹愹㔹愸㕤㠱㥤攸扤ㄷ㙤づㅥ㠲挰㍥㈸晣て㉢敡挸ㄸ挲敡㘲ㄶ晣摡㘸㈰ㄶ㐸愲㜶昰捥㌱敦慡ㅡ㘵㝣愰㝡〸㕥㑤㥦㔹㙢㐲搹〵扥攵收扢ㄸ摣㍡摣挶扡ㄳ㥥ㅦ㔱捥㈳っ㈶㤷㜰敦㝤摣搷收㍤㘸慣ㅢ慥捤㘳捤捥扣㙢㌹敤晢挰改敡㐶㘹㈴ㄹ㡥挹敦㡥㜳晡㝤㠴㠸昳搰㍢扡㝡㔷㉣㝢ㅢ〴㥤㠷㥦㙤搳攵㌵㕣㠶愳㙣ㄵ㜱敥捦愱愹㜲ㅢ〱㝥㝡㈱㑣昰㐵愱㍦敦㔶㈶㕥挰戲挸〰㐸愷㌲〶㐰㝢慡晥摥㜲㔴慤昰㘸㐱㉡捣㈹摦㐵㌹㜷㈹㔸㙤㠹㜹㌸㙡挸㈳〴搲扡〰㠸ㅥ㠵㐷〸㌹晥戳㘸㔰ㅢ㝦づ戹敤挷晦昶戲攳㔳昹换昵挵晢ㅦ㠸㤴㠷㝥っ挵晡㜱㠲㌲㠱つ㌰㄰改㤰㝥㡡㐵捡㥡㑣㄰㐴㜸㙤㌷搲㜸㝥ㅢ晥晢昶敥㌷摦攰昳昷摤㡡ㄴ㠴㈸㙡㕣〵〵愱㕣挵㔳昱㔵㉣㈰户晤㉡扥戱摣㉡〶㈸㈳㌹ㄳ摤〵攸敢㔲㐸㉢㜲㔵ㅥㄲ摣㔰晥ㄴ㠹㔰㈴ㅡ㘶㌱㐰挴捡戶㔵㈴搰㤶㍢㉦摢㉥㈲ㄱ戵ㅤ㠸戶㐷攳㡥㈴㝣换㈳つ㈵摥㝤愴晢㈶ㄳ昸㕦㌳㠱㝡捣摡愱攳㜵㑤〸〹慣㡤ㅦ挷戶㤵敤㤹づ㠳晡捡ㄳㄱ㠶昶敥㡤㍥㤴㔲挳㌰ㄳ㈸㈴㌰㑤㐹㔱摣㐸攵㉢㔱攵㤷㕦愹㝢㐹㔱㠰〷㘴ㄴ㔴㈶攵挹捡㡦㐷㤵户攳㈳㉣㔹㈷挵㑢〳㝣摥㡥㉡㤳㐲㘵攵挷愲捡㝦摢扥戹㔶㌹㈲挸愰㘷㡤搴㤲㘰昴捡㘳㐰散㠳㙣㥥慥㌵㤳㡡戴挷っ戲㈹㐲㘵戴戸㉣㔵㘹㉦敥㝦戸昸㈴㝡㍦慥㌳攱搶〷愴㙤昰㍦㈳散挳㌵愷〹挳㌷昰挵昳㈲攲换慥㉥摦搸㌸㘳ㅥ㜲㤱搱㙤敥昳㜰戸㉡慤㈹ㄲ㠱㕤㤰づ昶㜷〵㍦㝣㠲つ㔹摦㡦㈸㉥愶昲摡㐸㘷㕡㐴挶㔲搲捡愳ㄱ㘶㔳愷敢㌴愳㝦〱挸㠱扣〴㘴㐲㝦〸㌰㠸扤㙣㘲挶〰〵㠱攴昲搳㐸攸㡦㄰㝣ㄱ㈰愷㤰敢㐹〷㤹㉦〱昴㐷晦㉦挵搰愲㜴㥣愸捡㠳搱㘰㜱㌲搲扦捣〶㡦〱㜴挱㘳慢㠴㐴㤸搳ㅦ㐷㑥㝣㔰㑡㄰㌹攸ㄳ㉣昸㉡挱搷〰㜲ㅡ㈷扢敡㕤攳㥡㍡㔴㘱㕦㐷㔳㠵㕢㈱〵摡㤳㘱㠲㉦摡㘹㠰㕢摢ㅢ捤㍣ㄳ㐷摦昱㈳扡搹昰挱晥敤昸〰㝦㠹㡢敥挲晦㍦愲㐹ぢ㍦慤㝥戲戳扥挸〴ㅡ攷挳㥦㡢捤晥〰晤㜰㕤㜵㘳㤳㍤㝥ち扦慣㥡㔱ㅥ挱扦愷昱㔳㑥㘰〴㡥㐲㤵㥢㠵扦㠵㌴㈰ぢㄶ挲〲敡㉥晤㈹〰㠵㌸㈶㥥昴愷昹㐶搴戲㝦晤㥢㘱㠲㉦ち昱㝡㥡㠹㜲搸㍣ㅡ㤰戸㤶〵挷㥢〶㈴晥㘵挱戱昸㠰摦㐲慥㈲㤱㠵㐴愳㝡㈲搲搲捣㝤〶愰慦慢㥦㜳愳扡㔳㑦㈹挵晢㑢昷摦晦㙥㝦㝡㘸㑢晡㌳户昵㍥昳昶慦摦㜹晡慤捦敥晡敢㝢捦㍤昷搶㥦㥦㝥攳扤搷㘷㜷晤昲挵ㄷ㝦㜱挷昳㙦扣戳搱㝣㐱㝤攵摤晤㉦㍣㌸㜲晣挱ㄳ收㤱敢昷㍣㜸捦戱扢㐶愶捥ㄹ敥敡敡敥扥㘶昰㔷ㄷ㕣㍢㜰晡挴慢捡捦晦㜰扥愳挸攵㜲㐰〱㄰㍤〳㕣戶㥣挶㜷㤰挰㌴㌸攳㡦㜴ㅡ㕣敥㘹晣㤴㔲戸㔱㘳㜸挹挲戹挱〹挸㠲㘲㘳㐱捦㝦〰戴㑤戳㈳</t>
  </si>
  <si>
    <t>Decisioneering:7.0.0.0</t>
  </si>
  <si>
    <t>cf422938-4d20-446b-9f83-f6de184aa136</t>
  </si>
  <si>
    <t>CB_Block_7.0.0.0:1</t>
  </si>
  <si>
    <t>㜸〱敤㕣㕢㙣ㅣ㔷ㄹ摥ㄹ敦慣㜷搶㜶散挶㘹搳㠴ㄲっ扤㠲愳㙤㥣ぢ㌴㤴㤰晡㤲㕢敢㈴㑥散愴㈰㉥摢昱敥ㄹ㝢㤲㤹㔹㘷㘶搶㠹㈱㐰戸摦㠵㈸㐸愵攵㔶㈱㔴挱ぢ㔲㐱㐲㤴换〳ㄲㄲ〸ㄵ挴〳㐲攲〱愹㈰〴て㈰ㄴ㠹㤷㍥㈰挱昷㥤㤹搹㥤摤昵㡥㥤㑤ぢ㉥昲㈴晢攷捣戹㥦昳㕦捦晦㥦㐹㐶挹㘴㌲晦挶挳㝦昹㘴㤹戸㘳㜶挵て㠴㔳㥣慣摡戶㈸〷㔶搵昵㡢攳㥥㘷慣㑣㕢㝥搰㠳ち戹㤲㠵㜲㕦㉢昹搶㝢㐴扥戴㉣㍣ㅦ㤵戴㑣㈶㥦搷㔵㤴戳ㄳ晥㠶攲ㄷ㥤慤晡戳〰㜳㤳ㄳ愷攷㉦愰搷搹愰敡㠹摤㈳攷挳戶㠷挶挶㡡㘳挵扤晢づ㡥ㄵ昷散ㅥ㤹慣搹㐱捤ㄳ㠷㕣㔱ぢ㍣挳摥㍤㌲㔳㥢户慤昲㈳㘲㘵慥㝡㔱戸㠷挴晣㥥㝤昳挶晥〷挶昶ㅦ㌸㘰ㅥ㍣昸㐰㍦㠶捥㥣㥡㥣㤸昱㠴改扦㐴㝤㙡㥣昲晥㈹㔱戶戸㌶㈱㍣换㕤㈸㑥㑥攰㙦㘲晥㜸㝢㔳㜱㜶㔱㠸㠰㐳ぢ㑦戸㘵攱敢㘸搸攷㡣晢㝥捤㔹攲收改捥㔱㉣戵㙣昸㠱收㑣ち摢搶㥤戸搷扣㜳ㅡ㝢㘷ㅢ㉢晤捥慣㜰㝤㉢戰㤶慤㘰㈵攷捣愱愳捡㠰㜳捥ㄷ㘷つ㜷㐱㥣㌲ㅣ愱㌹挷㙡㔶㈵ㅢ㍥㤹㥥㝢攳㉥㤲ㄳ㤳换㉦㡥晢捥攴愲攱挹ㄹ昹摣㤸㤴扡㐷扤㜲㜳摤㍢㍢昷换愹换ㄱ搸攷摤㥤敢愱攴扣攱搵㙢㡥㜶慥ㄹ㉤扥㜹〶昷㜷慥㥦搸愳收㌶慦敦摣㐶㙥㘵㜳㙤愵㉦愲㙦戹愳㔸㡣㥥㈳攸㈵挸ㄳ㄰㠱㝡㠱愰㡦愰ㅦ㐰挹晥ㄳ㕣㤲㙣挸㈲戵㘴愸愵㜹戵㔴㔶㑢ㄵ戵㈴搴㤲愹㤶ㄶ搴搲愲㕡戲搴搲〵戵㜴ㄱ㜵攲㈷摦摢慢㐶㑦收攴㜳㡦搹㑦㝣㙦晡㡢㙦㝣昰戹昲戱㑦晤愱㝦ぢ㉡㥤㠹㈶㌵攵ㄹ㤷㐱㙡つ㉡摥㕢摣挳㍦㙢㜳〵㤸挲㍣㘰扥挹ㅣㅢ慢ㅣ搸㘳散㌳㌴㉥㉢〵昹㑤㠴㌲㠴扡晤收愳㤶㕢愹㕥㤶戸扢㘳挲昰㐵㘳攳㐶愳戲㠹㙡捤慤昸慦㕡扤㜰㌶㌰〲戱戳戵慣搱㐹㕢戳㔹戰㤵昰攵㜸扢㕡㥢㥤㌷散㥡ㄸ扦㘲㠵挵慦㙥㈹㜶㘶扣敡㝣攷搲愳㥥戸㔴㉦㙤㥢搱㌸㠴摡戲散扢㙤㤵㘱㔱㌸慦㤱挹挵慡㉦㕣㌹扤㔱㘷挶㉡㕦ㄴ摥慣愰㐸ㄴㄵ戹搴㕢㔹ㄴ㜱晤攸㘹ㄷぢ〵户㔶㕥㤷捣㌵㡦㕣〹挰捣愲㠲昹㉥〹㉦㔸㤹㌳收㙤㜱㕢㔳㤵㜰㑣ㄴ散㘸捡㍥㕡㉤搷晣挹慡ㅢ㜸㔵扢戹㘴扣戲㙣㐰搲㔴㑥㔶㉢㈲㥢捤㐸愱〰㠱摢搳愳㈸㤹㌷㜴收〵㠹㠸〴㡡挹挸户㌷㤳㕤昱㉣㔶㠷㔵搸㠲㌴愹摥戵㐶㘷㥣慦㤴㌱㈹ㅣ㤸㔸ㄳ昵〷〷扤㙦㡤㙥敢㤸㝢㜹㉢慢敡㜰戴晡㈳换挲つ㡥ㅢ㙥挵ㄶ㕥慡昶㔳㌸㈳㝤㄰㐰扢づ㠱搰㜱昷愸敡㤴㉢捡㡡㜶搹慡〴㡢戹㐵㘱㉤㉣〶挸㠳㠶捣攷戹戵㙤㡦㝥ぢ戲昴慤〴挳〰㠵㐲㈶户㡤㤵㜲〵㍣ㄹ㡤搲㈹㠵㤷㥢〴㌹摢㌵昱㜲扦㜹搴戲〳ㄱち攵㐱ㄳㄸ〹戵㥡㐴摦〰㐹搴㌳捡愱挲搸㘶㑥㠲㑡つ换つ㔶ㅡ㝣摢挶㈵㈱ㄱ㙤捡㠲つ㈷ぢ㈸ち㥡攵㐱ち慦㠱㘸㕡愴㐱㝡攵〴ㄱ㤱つ㔲㌴㍢㝡㙥㈶㌲搶㑦㤱ㄱ愸㥦㈴㐲搶摥搳㔹㐶㤰搸摢㠹㤴㡤㍡昲攳愶㌴㕢捤㤶て愵搹慤搸㌸晤㌶㠲敤〴户ㄳ散〰㔰晥〲〹㐷㈹㠷㜴昳愳扦ち敦晡ㅤ〴慦〶㠰㝣搲㈹㜳㈲㔱㐵ㅢ㙡㍤㜶㈴敢つ挰㑥㤶㐶㜱㈸㡡㘸ㄹ搷敤捣〱㐷㈲㍡戲㍡㌷㠶慥捤㑡ㅤ㝢㑦㘷摡㑣㉥㠷ㄴ㤹㔲㌵戹搶㌵慡㈶㌷㠲㔵扢搴㕢慦㐱㔳㝤㠴攰戵〰愱㘲愱戱扢㍥㙢㥥收攴㉢挲㈴ちつ愱㉥㤵㝢㐴挴㌴晦㔳〴㕣摢搱㘵搳㝥愶㈹㌸㙡扥攲敤攷摤㥤㜹㍢㐲㝡㡢捥摣搴㌹昴ㄵ摤愰〵晤㍡戰㤷昲㠷㡥晡攵㉥ㄴ敢㜷ㄳ摣〳搰愲㕦㜸昲扥㔱㉦㠱㌴㠹㥤〴收戶搲攳㈲㉤摣戹㤵㈵㈱戵㑦扦㌹㘷㜸ぢ㈲㠰昷攲挴ㄴ散攰慡攷〹ㅢ〷摡㡡捣攰搹㘵㝢㜳愶㝦搴慢㍡捣摦戴㡦晤㔷㠴㘲挸㘶搵㥥㑣㡢㝤㥣㘲㘷㈶晣㑤〹捡愱晥摤搷㔹㐸㈴ㅡ㌵㤳ㄷ摢愵㥦㉤㌷㈵㐹ㄷ㤲攴㍥㙣慢晥㝡〰㐸〹攵㜷ㅤ㈵捡㈸慢敤㤶搵㥡慤㔵㝡昷㔲㑥㈶㉤晥挳㌶㌹搲ㄷ㍡㙢㈷攰㍢昰〷㥣㔹换愹ぢ㡢㍥㘷㐶㜸㘵昸ㄵ㉣㕢ㄴ㐲㤷㉣㐵捤愶慣㜸㠵挸㡡㥥㥥戶戳㜴㡡㙦㑤搲㐹㡢㤴㐸攵昶搴挲㤴㜳㜸㠳愸攸㠲愴㔰㐹㜱ぢ搵㈵㄰㈹㡦㜵㌷㐵㑣ㄷ㈲愶㠸㡤搳敦㈷搸㐳㌰〶愰晤ㅡ㤲㘶扤ㅢ捦㔰㔸敦㌲摤搹愵㔲㈶㑦㌴㐸昷攰慦㍡ち慢晤ㅣ收〰挱ㅢ〱㕡捣ㅦ㍡ㅦ㔳〸㔱愲㍣㐱㠸戴㤶㜴昳扣㈵㉥㤳〶戶㤸〸㉡㑤搶晣愰敡㌰慡㌴㘰㑥㔵㑦㔵㠳㈹换㕦㐲ㄴ㙡搸㡣ㄲ㡦㉥ちㄷ搴攵挱昶㘹挹慢㉥㉤㠹㡡㙥捥㔶㙢㄰㙤㈷愶㌶挲愱ㅣ敢㠳㉤㈹捦攵慡㠲愷扢戳㌱扡㔰攴㠹ㄸ扥㔶㝡㘲搷攵昹收愱㙦戰戱愳㜳㔶㘰㡢㍥㌳㘴㍡愶昳㈶㜶ㄱ㔱㠳㑡慦㌹户攸〹㌱㌵㘰ㅥ昳慣㡡㙤戹㠲挸㠰㡤挹㐰摤戴㔸㐰㠴㘰愶捡昸㕦搵ㅤ㌰攷㍣挳昵㤷っ〶ㄳ㔷戶㌶扤挹㤰㠸㘶㑥㔸慥㡦㘱㈴ㄶ㤹ㅥ㌴㘷ㄷ慢㤷ㄱ慤慤㌹敥㌱㘳挹摦㄰㔸㈱搱㠷㡦㐴㡤愲㉡慡慡攴搵㝣户昸攱㠱㍣㤳搹㡢㕦㤶㐰攲㉡愳搱㕦㥥愲扤㘹搷㐷昱ㄹ摡改㥣㔳㍦㈲㐷昵捣㥥㔴㈹㑣㑥搵ㅦ㘰㥢㠳〰てㅦ㍢㜷愲ㄱ㤵扢愹㜸戵㐶て㝦㡡㡣㤷㘴㔱て㠲搰㍦户㈵㈴ㄵ收㤱㜲挰㠱挰㌸摦㕡挹慦㘰捡㍡愴扥㉤㡤攴㔱㐴㤱晡捤㘹㘳㕥搸㠸㐵㍢㐶戰㈵㝣愱ㄹ敢ㄸ戶ㅦ㤵㑤㔶ㅤ挷㈰㘹㤱㉣㘷换〶㈹㜸扣ㄶ㔴㑦㕡慥㙥〲㐸晡㡢戲㡣㉢挸㌲慥挸慣㝥昳㉣挳㠲㌲捤扥慡ぢ㠶㘷〵㡢㡥㔵捥昳㠵愱扢つ㐱㤳㘰㜲㑡摥昸㠹㘵挶㐸㡢㌵㝦づ㈶㥢㕦〴扡㡢㤰愳摣㍡愲ㅦ㤴慢㉡㌹晣㔱扡㜴㉣㐱挰㐸㉦愹晥㈰㝡搳攴捤〸㠸ㅣ昹㕣㡦敦㕦㕣晦〰㜲㐲扦ㅣ戱㥥㐲㈲昰〸㈶㠴㍣摤摢㌹昳㥣㙢〵挰ㅥ㌱㜶搴ち愶㝣愰ㅣ〰㐹㜹扣摤㈹戱㥡㘸㌴㕡搷ち慦㘹㉦㙡㔲ㄳ扢摡换㤳㝡攳慥㔵㡡㐳㡤㤲㔰㈴㙢㔵㤲㥡㘵㤵㌹㙥㈴㔵愳㐸挵ㅤ㙢ㅢ㈵捤㙤摡搸㜷㑡㤱㥢㔰㑣㤲㘶㌲晡㈱㐹㈸〸昲㤲㍡愰愳攸慦㑦㈷㡦㐴戴㠶㌶㐰㠱㝡㉡捣ㅢ㠸挲㠱㈷㜰攵愴㈲ち搱ㅢ昸㝢㑢㤴㍣㕤ぢ㥡㑡㡣㉢挳㔱挹戸㙤㥦㜶㘱㈵㤴つ慦戲㐱㔸ㅡ㙢ぢ㌵㡣攴捥㙥戵㝦戸扤〹㐶㡣搸㤰㈱㤱ㄴ㍦㌰搸㄰捣㤵㠸愶搲㍡ㅢ攰㔶搷戳昳㝣㍢㈹っ㔷㘲㘰㌶愸㑣㠹㘵㘹㠶㌵㉣昹㘱搹愰㝥㕡㤴㜲㔴㌷挷攷㝤愸昴㠰㜲㍣㑡㐹〶搷捤戳㜴㑢攱〲〳挴㙥㤴㥡㈹〷〸敢搶㍢攰挹㘰攳㘰〷㍢ㄲ㠶㑤㘸㥤㔱㠲收㔲〸户㜹ㄱ攴㥤㉥㌱ち㐱㙡捡攷ㅦ㠷㤵愷㥥攴昳敤挳㤹㌸ㄱ㌱ㄱ㐳㕤㈹搶〳㤰㥢㡣㑡㤲㡢㠶攳㘰㜹㈸搹愴搰敡㡦昳㘸㘲っ搰攴昳〲摣攰㘱ㅣ㙢㤰㙣㘳攳㡥㕢㘰㐱㥢摡㉢㕢捣ㄳ㙥搹慥㔵㠴㔴挵戱慣㤶ㅡ㜹㐳攰㑢㕥晦ぢ戹㈹㘵㕦愲㑤㌹㠱愳ㄴ㤷㑣㈴㜵㙦㜷敢㙦㐵㜳㈹攴搰㐷㈸摢ㄸ㝣㑣㜱换挹㘰㔸摢ㅤ〵摡㠷㕢ㅢ㤷ㄷ攴挵㌹㠸戴戶㉣捡戲㘹摣挵慢㐷㤰㈵户㈵慡㑤㔷愷慢戴搹ㄳ㔹挷慤㌰㙢㐳攰〸敢っ〵㕥㉥〷㘳愴㑢敥㘰㈷㤹敢㔱㘴昷晡〷攴㙢收晡攱挸昸㔰ㄸ摦攵㈹㈸㠳㕤〵㈳搱攰㔶ㅢ㔶户挲挸㉦㉤㙦晤㈱〰㠵㈱㘰ㅡ戴愸ㄹㅡ㌸ㄳ㐸慦㙤攰㌰ㄸ㤹ㄲㅤ㑤〶㔲ㄹ愳ㅣ㠶挳ㅥ㐸〳㌷昱㈰㍤㔷㠵ㄲち戶挹㑢㘱昱扤挴㔱〷㐷愰慡㜷㕢㑢收㡣ㄱ攰敡㡢扢愳㈵㝢扣㔲愱戹ぢ晦摣㠶挰㉡慥㙤㠴收攸戶㤶ぢ㔹㜲㑤戴敦敥㙣㈹㠸㉥ち敥㥤㉡ㅥ㌷㠲昲攲㙣戰ㄲ㕥摡敡㤶㈴戴㥦挰ㅦ戱敡攸戴㤹戳㉥㉦愱㉥㜳敦ぢㄷ摤敡㘵㔷捥㑢昳㜹攳㡦㔶慣摥摢换㐹ㄶ㌲晦挶ㅦ昹愸ㄹ敤挷攸㜱㍤搳㘶〷つ〷〹晢㤱㑦㈸つ㐶㤰㑥愱ㄳ搸敥昵ㅢ〳愴㤳㙤㉤㜴㈲〵挱㈶愱戸ぢ㉦ㄹ愱㈸㍦〲㕡㐹㉣攱㤱ㅣ㝢晥っ㔸㕦昹㈱㜲㠸㜰扣㐷㘲㐴㝢㉤㔲㈹愸㤳㠲㍣扡摥挱换㈰晦㍦㔸㡡戹㜹㔵㜶晡㉦㌰戳昲㕣㉢㡡㜶ㄱ㐵㍦㘸㐷ㄱ〳戱㌷ㄴ昲收散㌷㡦㥡㉦晢戵摥晦攱㔱昳㘱㘰㤸㡦戴挶㄰㔴㘳㌰扥㙥っ昴戴ㄹ〳㜷愳㔸ㅡ〳㡦戰つ攳昵愱㌱㄰㜹㍢㑥㈲㘳㙤㘳㠰㔱扣ㄴ㤳㉦ㄱ㔴㑤㌸㌰㜸搶扡捤愱㈷散㌸慥搷ちㅦ㤱㝢愸㈷㝦ㄲ扥愷敤敤搹㌳㠶㘷㌸㍢㘴晥㌱㑦㐰㙤㜹㜳戸慦㉤㥢戰挵捥㔵㑢㘴愳㔵扣ㄲ戱㍦㝤搳㜳戲扥㕢敡挰㔴昸㠴㡥㝡㈵慦攴㙥挲㈷愲昰㠴㤰㜹敦戶敦ㅣ晢攳㝢㍥㜲㤸昷搲㈲㕡搵ㄸ〸敥㈶㌸㑦换〱攱摢挴㤵㤰㕢昹昹捤㐹㝣㠸㘴㉤搹㘲挲昰愴扤攳敢㑥㥣っ〹㉦㐱㤸㈱昱㙤〴㘳ㄲ㌷ㅣ㐲㘳戲搸攲搸㤴㥦㉦㐹㘷㘰㌱㌱㜱改扤㡢〳㠴㑡㐷㤵搵愵㕤愹㝤ㄷ㑡攷〶㈷搲㙣て昲㝣挹㐷㔱㥥㙤搵㙡〷愸搵愴㤹愸㡣愲㐶㉣愵㄰㘹㈰㠵㈴㡦㉣っ晤㑢㈹㌵㠳㠴㔶〴㐸㠹愱戵〶㜳㜹昲摦ㄴ〲愲㝥扤慦换㑦㔵戰㡢挰㘲散㜵敦昶散㑡慢㌳㔶㑤っ捡捡搳挷ㄹ㈴攴㌱㠵ㄹ㡣搲捡摣戳㐸挴㡦㌶㠶搴扡ㅤ㑦ㅣ㘴挰〹㐳㙣㈱㘳㙢づ扤㙡〵攷㠸㕢挳ㅤて攸㤹㥣㔴ㄸ敥㔶㘶攳攸㈹愳㜱㘱搵㐲㤸㐵㌸ㄸ㈶敢㡤晡愲㈲攸㉣㜷〷捥㥦〸昳昱㝢㈰㤶㡦㌶扡扥戵戵㠴㍡捥敤挵〲昹㠳晤戵㉢㠵戱㌱㉡㌹〶ㄲ㜶㕤戵昲攱㈵昰㔹㌴㤱昶扣愲㌷㤲ㅣ㑢㔱ㄸ㡤㡥㌹慢㐷㙤搳晦㡣㔳㑢捥㥡㘳㙤〶慣㥢昴晦㜹㘴慣愹晦ㄵ㐶搹㈴捡ㅥ㡤ㄲ㝣搱ㄸ㈹㔹㌳㌸挳ㅤ㠱てㅢ㘱ㅡ㜹〴搶㘵㤲挱敤㌰㌵㡢㑦㔴挳㘲㈹挱攱攱捡戶㕥㠲愸户愵㙤摢搷㔱〰㌲ち愴㝤ぢ㈲愸㘳㝢㑥扡晤ㅣ㥢㝢㍢戲户㥤戴捡㕥搵慦㥡挱挸㉣挲扢㈳晣挲捣㠴捤㌳慥㍣搳㉡搴敥挴㑥昴扦〳㙤㑥㥤㠶挰㍥㈵㠲㤷㉡敡挸ㄸ挲晡㘲ㄶ晣摡㘸㈸ㄱ㐸愲㜶昰㙦㌱捦搴っㅢㅦ愸㥥㠶㔷㌳㘰搶㠶㔰㜶愱㙦戹昵㉥〶户づ户戱ㅥ㠱攷㐷搸㐵㠴挱攴ㄲ摥昱㉥敥㙢敢ㅥ㌴搷㡤搶收戳㘶㜷摥戵㠲昶㑤攰㜴㝤愳㌴㤳っ挷攴㜷挷〵晤㕤㠴㠸昳搰㍢扡㝥㔷㉣㝢ㅢ〶㥤㐷㥦㙤搳攵㌵㙡挳㔱戶㡥㌸昷扢搱㔴㜹㠸〰㍦扤ㄴ㈵昸愲搰㥦昷㈰ㄳ㑦㘳㔹㘴〰愴㌳㌹〳愰㌳㔵㝦㙤㌵慡㔶㜸戴㈰ㄵㄶ㤴慦愲㥣扢ㄴ慥戶挲㍣ㅣ㌵攴ㄱ〲㘹㕤〰挴㡦挲㈳㠴ㅣ晦㈹㌴愸㡦扦㠰摣捥攳㝦㘹搵昱愹晣攵晡㤲晤て挵捡㐳扦㠰㘲晤㈲㠱㑤攰〰っ挵㍡㘴㤰㘲㤱戲㈶ㄷ〶ㄱ㥥㍢㡣㌴㥥摦㐴晦扥㜰昸㔷捦昳昹晢㘱㐵ち㐲ㄴ㌵慦㠲㠲㔰慥攲昳挹㔵㉣㈱户昳㉡㍥户摡㉡㠶㈸㈳㌹ㄳ摤〳ㄸ攸㔱㐸㉢㜲㔵㍥ㄲ摣㔰晥ㄴ㠹㔰㈴㥡㘶㌱㐴挴捡戶㌵㈴搰㤶㍢㉦摢㉥㈳ㄱ户ㅤ㡡户㐷攳㡥愴㝣换㈳つ㈵摥㝤愴晢㈶ㄷ晡㕦㜳愱㝡捣㍢㤱攳㜵㐳〸〹慣㡤ㅦ挷㜶㤴敤戹㉥㠳晡捡㈷㘳っㅤ㍦ㅥ㝦㈸愵㐶㘱㈶㔰㐸㘸㥡㤲愲戸㤱捡㈷攲捡捦㝥扦攱㈵㐵〱ㅥ㤰㔱㔸㤹㤴㈷㉢㝦㍣慥扣ㄷㅦ㘱挹㍡ㄹ㕥ㅡ攰昳㐲㕣㤹ㄴ㉡㉢㝦㉣慥晣户扤㍢敡㤵㘳㠲っ㝢搶㐸㉤㈹㐶慦㍣〶㈴㍥挸收改㕡㌳愹㐸晢捣㌰㥢㈲㔴㐶㡢㙤愹㑡晢㜱晦挳挳㈷搱搳戸捥㠴㕢ㅦ㤰戶攱晦㡣㜰〲搷㥣愶㡣挰挰ㄷ捦换㠸㉦㝢扡㝣㘳攳㥣㜹摡㐳㐶慦㜹挲挷攱慡戲愱㐸〴㜶㐱㌶摣摦㌵晣昰㈹㌶㘴㘳㍦攲戸㤸捡㙢㈳摤㘹ㄱㄹ㑢挹㉡ㅦ㠹㌱㥢戹搶愰ㄹ晤㝤㐰づ攴㈵㈰ㄳ晡晢〱挳搸换㌶㘶っ㔱㄰㐸㉥扦㠶㠴晥㐱㠲て〱ㄴㄴ㜲㍤改㈰昷㘱㠰挱昸晦愵ㄸ㔹㤶㡥ㄳ㔵戹ㅡて㤶㈴㈳晤愳㙣昰㌱㠰ㅥ㜸㙣㤵㠸〸ぢ晡挷㤱㤳ㅣ㤴ㄲ㐴づ晡㐹ㄶ㝣㡡攰搳〰〵㡤㤳㕤昷慥㜱㑤㕤慡戰捦愰愹挲慤㤰〲敤戳㔱㠲㉦摡㌵㠰〷㍢ㅢ捤㍣ㄳ挷摦昱㈳扡搹昴挱晥ㄱ㝣㠰扦挲㐵昷攰晦ㅦ搱愴㠵㥦㔵摦摣㕤㕦㘴〲㡤昳攱捦挳㘶摦㐴㍦㕣㔷挳搸㘴㡦㙦挱㉦慦收㤴て攲摦㙢昸㈹㤷㌰〲㐷愱捡捤挳摦㐲ㅡ㤰〵㑢㔱〱㜵㤷晥㜹〰㠵㌸㈶㥥昴挷昹㐶搴戲㝦晤ぢ㔱㠲㉦ち昱㝡㡤〹㍢㙡ㅥて㐸㕣换㠲㡢㉤〳ㄲ晦戲攰㐲㜲挰㈷㤰慢㐸㘴㈱搱慣㥥㠸戴㉣㜳㥦〴ㄸ攸ㄹ攴摣愸敥搴㉢㑡昹戱捡㘳㡦扤㌸㤸ㅤ搹㤹㝤摢㐳晤㑦扥昰换㍦㍤晥摢㜷ㅥ晡敢扦扥昲㤵摦晥昹昱攷晦昵攳昹㐳㍦晦挶㌷㝥昶昰搷㥦晦搳㔶昳㘹昵晢㉦㑥㍦㝤㜵散攲搵㑢收戹㌷ㅣ扢晡昶ぢ㘷挶㘶㙥ㄹ敤改改敤扤㜷昸ㄷ户摦㌷㜴敤搲て㤴㥦晥㝥扢慢挸攵㜲㐰〱㄰㍦㐳㕣戶㥣挶㤷㤱挰㌴㌸攳㤷㜵ㅡ㕣敥㌵晣㤴㑡戴㔱ㄳ㜸挹挳戹挱〹挸㠲㜲㜳㐱摦㝦〰㉥㈲戲㙤</t>
  </si>
  <si>
    <t>CB_Block_7.0.0.0:2</t>
  </si>
  <si>
    <t>CB_Block_7.0.0.0:4</t>
  </si>
  <si>
    <t>CB_Block_7.0.0.0:3</t>
  </si>
  <si>
    <t>CB_Block_7.0.0.0:5</t>
  </si>
  <si>
    <t>Tie in Legends</t>
  </si>
  <si>
    <t>Tie in Leaders</t>
  </si>
  <si>
    <t>Division Leader</t>
  </si>
  <si>
    <t>06b111fb-a08d-4b74-abb5-b5c47fb77103</t>
  </si>
  <si>
    <t>NU beats Nebraska</t>
  </si>
  <si>
    <t>㜸〱捤㝤〷㝣㔴㔵摡晥㥣㈴㌳攴㑥㠰㕣㡡㈸搲㐲㈴ち㠲㤱㈲㐵㄰㈹〹㑤㡡㑡〰晢㠶㈱㤹㤸㐰㌲挱㤹〴㠲愸㘰㔷戰㤷戵㘰㐳㔶㕤扢晢〹㜶昴戳愰㙢㐱摤挵戵慤扤慤〵搷㡥扢搶晦昳扣昷㥥挹㥤㕢㌲挱㙦晦扦摦㕥㈷㉦攷扣攷戹敦㌹捦㜳敦㤹㜲敥㝢慦㈱ㄵち㠵㝥挵挶㝦戹攵戱搰扢㘲㐵慡㈹摥㔰㕡搶㔸㕦ㅦ慦㙡慡㙢㑣愴㑡㈷㈵㤳戱ㄵ戳敡㔲㑤戹〰㐴㉡敢搰㥥ち㔷愶敡㡥㡦攷㔷㉥㡢㈷㔳〰㠵㐳愱晣㝣㈳〷敤㍤敤㍦㔳㔷っ敥㘵攴搱〰ㄵ㌲㈲㌴ㅤ㘸昲㘹っ㥡㈸㑤〱㑤㐷㥡㑥㌴㥤㘹ち㘹㑣㥡㉥㌴㕤㘹扡搱㜴愷搹㠵愶〷捤慥㌴扢搱戰㝦㘳㜷㥡㕥㌰ㅤ㝢挳捣㉢㥢㝣昰愲挵㘰㔳搱搴㤸㡣て㈹㕡㘰㡤㜹晣戰㘱愵挳㑡㠷㡦搸㝦㔸改搰㈱㐵㘵捤昵㑤捤挹昸昸㐴扣戹㈹ㄹ慢ㅦ㔲㜴㐸昳愲晡扡慡㤹昱ㄵ昳ㅡ㤷挴ㄳ攳攳㡢㠶㡥㔸ㄴ摢㙦捣戰晤㐶㡥慣搹㝦晦㌱ㅤ晢㈰昲㥣戲挹㠷㈴攳㌵愹晦㔴捣扥㡣㜹㜰搹攴搲㌹昱愶晦㔴捣㝥㠸㠹㤰攵㡤つ戱扡挴㝦㈸㘸㤸挷㜴㘴㜹扣慡㡥〷㍦ㅥ㑦搶㈵㡥㉤挵戰㌳㠴㐶㙤㜴改愴㔴慡戹㘱㈹捦愳戲㜸㝤晤摣㜸㡤ㅣ昴㠶昲㔴搳㈱戱㘴㐳慡㘳〳昵㡢㈷攳㠹慡㜸慡㜳挳㤴㤶慡㜸扤つ㑣攵㌷㉣㠸㈵攷挴ㅡ攲㜹㉣ㄴ㌶㔸挷㜰㐶㜵㍣搱㔴搷戴愲㔳挳晣㔴㝣㙥㉣㜱㙣㥣㤰㜰挳戴收扡㙡㤵㤷㠷㔷㈸㜷㉦扦㤱挹㠱挲㜸ㅡ捡㙡㘳挹㈶愹昱㄰づ昳挳㍡㑥ㄷ㘱㤱㌱㉥㥥㔲㐵慥扤㜸捣㉡敡ㅡ㘶挶㤳㠹㜸㍤㍢攱㤱ㅣ散〲㠹㐰搶㜱㐸㉢愵改昰㈸愹〲㝢昲㤱ぢ㝢㠹ㄴ挱昴㈸㥦㥦愸慢㘹㑣㌶っ㤹㕤㤷ㄸ㍦㝣挸散㔸换昸㘱挳挷ㄸ晤搱㘶ㄴㄳ戵〷㑣晥㥣昸愲㘴㉣戵㈴㘶っ愰扦〴㐶攵扤㡥搹敤㡣挹ㄹ㤶㔳ㄹ换愹㕣㤴㔳㔹㤵㔳㔹㥤㔳ㄹ捦愹慣挹愹㍣㌶愷戲㌶愷戲㉥愷㜲㜱㑥攵ㄲ㘰昴㤶摦愱㐳㡥扤㝤扤㝥攵扦挷㕣昹昴散捤㍢慡晦戱攱㡡昷㡦㔱㥣搰昲㝥戰ㄷち㤹㘳ㅣ㤶ㅥ攳㐰戴ㄹ㠳㘰㈲㝢挳㜴㤹㕤㔷㔵㕢㜷㙣㉣㔱㔴搱ㄴ㙢㡡㡦ㅤ㍥搶ㄸ㑣挰㄰ㄸ愵戶㘱戰ㅣ昰㝢ㄷ慥㍤攲慣挴户㔳晦昸㜲攴愸愷捤㑤㝢㈸扥㙢㐸㑦愵㈸〴昵戴㉦〳つ㠵㠹っ㠳㈹㤸㔱㕦㕦㤷㘸慣㑢㡤摤㙦慣㌱㥣㑤㈳㘰㤴㝡捥敥㘳摣㠹㈳㥦㘹㠸㕥㍡㜹晤㠵㉤㙦ㄵ㍣㍢敥㘹挵㌷㈵改㘳㈴ち㤹㝤戴㉡㍥㡡㠱㐶挳㐴挶挰ㄴ㘸挵挹㘳㝦㌶㡤㠵㔱㙡㡢摤挷敡㝤㙥摤戸昶挵㍥㜳敥散㜷晦搰㑤㑦㍤昶愵攲㝢㥥昴㜱〰ち㐱㝤㡣㘷愰〳㘱㈲ㄳ㘰㕡晢〰㡦㠹㙣㥡〴愳搴挳㜶ㅦㄵ敦昴晥散㈲㜵昹昴㝢㉥㍥昶戱戱昳㑥㝥㔵㜱㜶㐹ㅦ㘵㈸㘴昶搱㝡㔴捡ㄹ㘸ち㑣㘴㉡㑣愷㐳攲〹㝤㐴㐶㡣㌵愶戱㜱㍡㡣㔲昷摡扤㌴摥㌱㜱捣慣搰㘵㔳敥摢昸挱愶㙦戶㑦搸慣昸㥥㉤扤ㅣ㠴㐲㔰㉦㌳ㄹ㘸ㄶ㑣㘴㌶㑣挷挳敡㔲㔵昸㌰愹㑢昰㤰捣㘱摢挱㌰㑡摤㘵㜷昲㜵摥换扦扥㜸㤱㥡㝥摥ㅥ换㌶㕣㌳㌷㜹慥攲㘷㠲㜴㜲㈸ち㐱㥤捣㘵愰ち㤸挸㍣㤸挲㌹㡤挹愶摡攵㜱㝣㠲㈵愵㥦昹㙣㕥〰愳搴捤㜶㍦ㄳ慥晣敡㠹攷户㑥㥣戸㝡㔸㤷㑢㙢㌷㥣晢㡤㉡㐰戳昴㜳㌸ち㐱晤ㅣ挱㐰㐷挲㐴㡥㠲改㌰愳㜱㜹㙣㉣挴㍡㥡敥㘳㘰㤴扡摥㡥晦㙣晥㈷㡦㥣㍦晣昶㔹㡦㥣戳㌲昹昴改㙦㡥㔱晣㐴㤳昸㤵㈸〴挵㕦㠸㌶㈳〶ㄳ㔹〴搳㝡晡愲㡦㉡㌶㔵挳㈸戵㑥㜳昸㜹搶ㄳ换扢㠶换㙥㜹攷愵㔳敦敥昴换ㅡ挵て㑣改愳〶㠵愰㍥㡥㘵愰㕡㤸㐸ㅤ㑢㠷㌴㈷慢㥢攳㍣ㅡ㡢㔹㕤〲愳搴㈵㜶て㕢㕦㈹㤹晢挰愴攸㤴㝢捣㠶づ㜹㉦㕦㜲扣攲愷戱昴搰㠰㐲㔰て〹〶㙡㠴㠹㉣㠵㜱ㅣ㜲捣㤰攳搸㤶㠴㔱敡㕣扢㤳㤹搷㍦扥晤㤸㜵戹㔳敦㥥扦㉣昴搵愳户㥥愱昸㘹㉦㥤㌴愱㄰搴㐹㌳〳㉤㠳㠹㉣㘷㈹㝤㕥ㄹ㉤慣慥㠰㔱敡っ扢㠷改晦摡戲晦ㄷㄷ敤㤸昴㠷搸㌹㡦㍥㌹晢愸㑢ㄴ扦㑡㐸て㉢㔱〸敡攱〴〶㍡ㄱ㈶㜲ㄲ㡣㠳〶㡥挶㉡戶慤㠶㔱㙡㤵摤㐹㘸搳扥ㄷ㥥戰㜰摣攴㍦摤昰㙢㤷ㄵ㙢㘳㘳ㄴ扦慡㐸㈷愷愰㄰搴挹愹㘸㌳㑥㠳㠹㥣づㄳ㙤㥤㠴挶ㄹ㙣㌹ㄳ㐶愹ㄶ扢㡢つぢ㙥晤㝣挰㜱ㅦ捦㍡㜵晦愱ㅦㅦ㝡敤愶㠷ㄵ扦〸㐹ㄷ㘷愳㄰搴挵ㅡ〶㕡ぢㄳ㌹㠷㈵㝣㝣㈴攲愹挶愶㤸㜱㉥慢攷挱㈸㜵㥣摤挳㉢㈳㝥摣攳昸慦㌶㑦戹㝡换〵㉦扦搷攱攱㡤㡡摦戲愴㠷ぢ㔰〸敡攱㐲〶扡〸㈶㜲㌱㑣㜴㐶愲扡㉥㤶㤰㤹㜱〹㕢㉥㠵㔱㙡戱摤挵搷㔵㡦捣晥㘹攱㡣挹㡦㕣㕢㜹晦愷愵㡢㜳ㄵ扦挳㐹ㄷ㤷愱㄰搴挵攵っ㜴〵㑣攴㑡㤸〲晤ㄱ挲㌷摤㜵㙣扡ち㐶愹㉡扢㡦慢㈶慤敤昲敥㡥㤳㘷㙤昸戹㘶㐵挳挹㔷捦㔴扢愰㔹晡戸〶㠵愰㍥慥㘵愰敢㘰㈲敢㘱昲㜵ㅦ挶昵昴㙦㠰㔱敡㘸扢㠳昵慢扥慥㔹㜳㜵搷㔹昷㉣㔸戱攱挳愵敦ㅥ愶昸昵㔳㍡戸〱㠵愰づ㙥㘴愰㥢㘰㈲㝦㠴㘹㥤摥㈳挷ㅡ㌷戳改ㄶㄸ愵收摢㝤ㄸ收㥣㜱捦㕤㜹挱㥣㔳敦摥昶㘱昷戳摥㜹㐳昱摢慤昴㜱ㅢち㐱㝤摣捥㐰㜷挰㐴敥㘴挹㥥摥㌸㘵敦㘲昵㑦㌰㑡捤戱㝢ㄸ扦昲搵㜸攳搶昳捡搶晤㝥摣昰摡㉦搷㑦㔰扢愱㔹㝡戸ㅢ㠵愰ㅥ㌶㌲搰㈶㤸挸㍤㌰捥捦つㅣ㡣㝢搹㜸ㅦ㡣㔲搳散㕥捥散㌹晣搳愷㙥ㅣ㌶㜵昳昶挷晦晥㕣戱㤱㔰㍤搱㉣扤㍣㠰㐲㔰㉦て㌲搰㐳㌰㤱捤㌰ㅤ散㜳捡㜸㤸敥㐷㘰㤴㥡㘸挷㉦㥣戱㜹㜹㜸摢㠷㌳捦摥昶摡扡愳敥㑡晣㕢敤㡥㘶㠹晦㈸ち㐱昱ㅦ㘳愰挷㘱㈲㑦挰愴捦㔹㔰搸挲㤶㈷㘱㤴摡摦敥攲戳㜳㔲㑦㌵扣㍢㜰昲ㅤ㍤摦扡㈹戹㉥㜲扥敡㠵㘶改攲捦㈸〴㜵昱㌴〳㍤〳ㄳ㜹ㄶ愶昵㥣挵挱㜸㡥㑤㕢㘱㤴ㅡ㙥昷戱攰㠷㠳扡㠴慢㜶捣摣戴㘲搹㉢扢㍤昴昶㠸㡥㉦愰昹㔰晢慢㘰㜹㌲戶ㅣ㕦慥㕢扦户て㉦ㅤ捡晦戲晦㘰挱敦㤵㥡㤱㌵愳㙢㠶つ慢ㅥ㌹㌴㌶㈲ㄶ敥㡦戰敤晤㘶捣昷挹㡥㌵㠷搵㈵慡ㅢ㤷换㔷攵摥㤳㘳愹㜸敢㌷攷挱㜶摢攴挶收㐴㜵慡㤷㝦愳㝣换摢摤摤搶ㅡ挴戳㕢〵㝥㐸挴㔳搲㕦㕦昷㙥ぢ㘲昵捤昱㐹㉤㜵㔶㜳ㅦ㔷㌳㝥㐶㌴㉥ち㙥㥤㥡㡣ㅦ㤷㙥昵㡣㘸ㄲ㝥攷㉥㤳搸ㅥ㤶㔶㤳㌵慥愲戲摡挶㔴㍣㈱挳ㅢ摣㜰㐸㕤搵㤲㜸戲㈲捥㕦挹昱㙡愱扡ぢ㥢散摦㌲㠳て㑥㠰㈸㝥㥤㔴ㄷ㍢扤㌵㔳㕡㥡攲㠹敡㜸㌵挶扢㌴㥥㙣㕡㌱㉦戶愸㍥摥㈳〳㘲昵㠹㠶㥥ㄹ敥愹㡤㔵捤愹戲挶㐴㔳戲戱㍥戳㘵㔲昵戲ㄸ㝥㍦㔵捦㙥慣㡥攳攷㑦ㅥ户㤰ち攵收㉡ㄵ摡摢敦㌷〸攳愶㑡攵㐰㌸づ㜱ㅦㅣ昳摤㌲㑦扢搲戹㘰〷ㄶ昵㜱㥥㤳㌹〳戲〴㤳戸っ㌳㈸ㄸ攸攰挴㈵〵愲〷〶愳㘵㡣改㈳昷晦ㄷ㥣㤳搳捤㘶㍦㘵ㄹ㝥㘳㑥㡦㈵慡敢攳挹㌶ㄷ㐴ㄴ㐷㘴扣〸ㄳ摥ㄷ戳㌹㔰扤㍣㈰㔴㡢㕡ㄱ㕥㕥㔷摤㔴ㅢ愹㡤搷ㅤ㕢换敦㌸㔸㌴挹捦愷戴㥥捤昸㉢㕣挶㌶㥡㤷㘰愲搱㔰攴㙦〴㐵愲挶换㔶㍤㕣㡣㝦㜷晥搷㙢づ昶㌲攴搷㌲㤶㌶㔲攱㠶愹㡤挹㔴㙥慥ㅦ换改戱㔴㙤ㄳ㑦捦戶ㅢㄹ敦ㄵ㥡㔷㘱挲〳㘰戲晥㌸㉥〴㈸㡦㙢〰㥤ㅡ捡攳㌵㌱慣扣挸散㔶戱㜰㠳昵㘳扥㍣㥥慡㌲昸慢ㅦ敦晥昱㤶〸㑡㤸晣ㅤㅢ㜸昶挷㕢㥡捡㘳㑤戱づつ㔸㍦挰㔱㌲〰ㅡ㉣㝢㔹㈵敥搹㐹㝣㝡敦愸㕤㐳〴㔳㡡㡥㈸〵攲戰㈲㘱攲㘰扥㠴㜲㙤摢㌶〹㡣扤㉦㐸㐴摣㈷㝡收㍡〰㤶㈷慡愷挵ㄳ昳㔶㉣㡤愷〸捦㡦戴㈹愵㝢㝡㌱搸挱㔵㡢收㌷搵搵愷㑡㌱搲㘹挹挶收愵晦挹㌸㡣㘵扣〶愳户昰㥥㌸㡢摢捦〹㜲㠵㍡㉣攳戱愹慣っ攵㌳ㅡ㍤挶ㅥ㌴㍣㕢ㄱ散㔷晣㈳㥢昱㈶晥㠹戶搵ㄶ㉥〱㘲㘷搶㑣挲挰㜷㙣㠰㐲昳㤲㜱㔹〵捡㤷ち搴敥搴㜰㔸㘳㜲挹愲挶挶㈵㍣㥦㍡㑢㉤㔵ㅢ㡦㌷㜱㘵愵挰㕥㐹㤲ㄵ㈳愵㜲㜳㌳㤶㐸ㅣ㑢㌰晤㄰㍦昲㉥㑣愷㐹昵昵㐵㍡㘲㉡昲ㅥ㕣戹㔸攳㠹扣㡦㐲㙦晤收㔵挴户摦晡㔴ㄱ摥搹戹搶㔸摡㔲㥦㙡㔱扤愱〰ㄷ㌵挶っ㥡晣㐲搱散㈵攵搷㥥扡攳慤摤づ㕡㍦㑡昵戲ㅢ㍣敢㉡〳ㄱ戳㍦晥㡣㡦㘰㔴㑦挰昸捥㠲㜲收㘶㝣㡣扡昱〹捤愷㌰㜸㝦㄰挵昱昶戰摤慡慡㐱昸㤷㙦ㄱ挶攷㌴晦㠴㔱㠳㘱㌸㐱㡤㉦㘰昴愶㑣挴攷㜱㤷㘳户㌷摣摥㘳昷つ扣㔱愳㡤㌶㌵〴〸ㅥ㍦㠳㝡ㄹ㔴挸愰㍡㉡㠲挰扥〲㠴敤〶捦㜲捦扥搸㑤〴昸㠹晢攷〲收㉦挰㉦散㠳挲ㄸ㍣敢ㅣ〲攴㔸㔵㌵ㄴ㙤㈲㐰㉥ㅣ〶㔷户搵㜰戸㐴㠰㌰㙡㝡㔳㍦晣攲㄰㘰ㄸ摣㕥〱っ挶㌴摡㘸㔳㈳戰㥦㥦〰㕦㈲戸慦〰㕦搸つ㥥戵愸㔱㠸搴㥦愳攸捡㈱㝦づ㤸扦〰摤搱㙣散㐲搳〳挶㈱挰㙥㔶㔵㡤㐶㄰ㄱ愰㈷㐱扢挳愸晤攱ㄲ〱㝡愱愶㌷昵㠱㔳㠰㌱㜰㝢〵攸挷㤸㐶ㅢ㙤㙡㉣昶昳ㄳ攰昵㈰〱㕥戳ㅢ㍣ぢ㘵攳ㄱ愹㍦㐷㌱㤰㐳㝥㈵㔰㠰扤搱㙣っ愶ㄹ〲攳㄰愰搴慡慡〳ㄱ㐴〴搸㤷愰愱㌰㙡㈲㕣㈲挰㌰搴昴愶㥥㜷ち㌰〱㙥慦〰㈳ㄹ搳㘸愳㑤㑤挲㝥㝥〲㍣ㄱ㈴挰攳㜶㠳㘷ㄵ慦ㅣ㤱晡㜳ㄴ〷愲㔳昵㘸愰〰ㄳ搱㙣㑣愲㤹っ攳㄰愰摣慡慡㈹〸㈲〲㑣㈱㘸㉡㡣攲晡㥥〸㌰つ㌵扤愹晢㥣〲㑣㠵摢㉢挰㑣挶㌴摡㘸㔳搳戱㥦㥦〰㜷〴〹㜰扢摤攰㔹㘰㥣㠹㐸晤㌹㡡㜹ㅣ昲慤㠱〲㉣㐰戳㜱ㄸ捤攱㌰づ〱㡥戴慡㙡ㄶ㠲㠸〰㐷ㄱ㜴㌴㡣㥡〳㤷〸㜰っ㙡㝡㔳搷㍢〵㤸つ户㔷㠰ㄸ㘳ㅡ㙤戴愹㠳戱㥦㥦〰㤷〷〹㜰㤹摤攰㔹晣㥣㡢㐸晤㌹㡡挵ㅣ昲愵㠱〲搴愳搹㘸愰㐹挰㌸〴㔸㙡㔵㔵〵㠲㠸〰挷ㄱ㤴㠴㔱昳攱ㄲ〱㔲愸改㑤㥤攳ㄴ㘰ㅥ摣㕥〱㤶㌳愶搱㐶㥢㕡㠰晤晣〴㌸㈵㐸㠰㤳敤〶捦慡散ㄱ㠸搴㥦愳㔸捤㈱慦ちㄴ攰ㄴ㌴ㅢ愷搲㥣〶攳㄰攰っ慢慡㡥㐴㄰ㄱ攰㑣㠲捥㠲㔱㐷挳㈵〲㥣㡤㥡摥搴㌲愷〰㐷挱敤ㄵ攰㕣挶㌴摡㘸㔳挷㘰㍦㍦〱敡㠳〴㔸㘲㌷㜸㤶㡤ㄷ㈲㔲㝦㡥攲昷ㅣ㜲㕤愰〰㤷愳搹戸㠲收㑡ㄸ㠷〰㔷㔹㔵ㄵ㐳㄰ㄱ攰㙡㠲慥㠱㔱㔵㜰㠹〰搷愲愶㌷戵搰㈹挰㈲戸扤〲㙣〰㍥㙡戴搱愶慡戱㥦㥦〰ぢ㠲〴㤸㙦㌷㑣㜰慦㘹㜳戹扡㍦㐷㜱ㅢ㠷㕣ㄱ㈸挰ㅤ㘸㌶敥愴戹ぢ挶㈱挰晦㔸㔵㔵㡢㈰㈲挰摤〴㙤㠴㔱㡢攱ㄲ〱㌶愱愶㌷㜵㤰㔳㠰㍡戸扤〲摣捦㤸㐶ㅢ㙤㙡〹昶昳ㄳ㘰㘲㤰〰ㄳ散〶捦㤲㝢〲㤱晡㜳ㄴ㡦㜱挸攳〳〵㜸〲捤挶ㄶ㥡㈷㘱ㅣ〲晣搹慡慡㐶〴ㄱ〱㥥㈶攸ㄹㄸ㜵ㅣ㕣㈲挰戳愸改㑤敤攷ㄴ㘰㈹摣㕥〱㕥㘰㑣愳㡤㌶㤵挴㝥㝥〲散ㅤ㈴挰㈰扢挱㜳㌹愰ㄹ㤱晡㜳ㄴ慦㜲挸㝢〵ち昰㍡㥡㡤扦搳扣〱攳㄰攰㉤慢慡㤶㈱㠸〸昰㌶㐱敦挰愸ㄶ戸㐴㠰㜷㔱搳㥢敡敢ㄴ㘰㌹摣㕥〱㍥㘴㑣愳㡤㌶戵〲晢昹〹搰㍤㐸㠰㙥㜶㠳攷㙡挵〹㠸搴㥦愳昸㈷㠷摣㈵㔰㠰㉦搱㙣㝣㐵昳㌵㡣㐳㠰㙦慤慡㍡ㄱ㐱㐴㠰敦〸摡〱愳㔶挱㈵〲㝣㡦㥡摥㔴扥㔳㠰㤳攰昶ち昰㈳㘳ㅡ㙤戴愹搵搸捦㑦㠰㕦㝥づ昸㉡晣戳摤攰戹㤲㜲㉡㈲昵攷㈸昲㜲㌰攴ㅦ〱昳晦㉡ㅣ㐱戳搱㠱㈶ㅦ挶㈱㐰搴慡慡搳㄰愴㤸㠱ち〸敡〸愳捥㐰㔵〴攸㠴㥡摥搴搷攸㈳晤㘳攸㜴戸扤〲㜴〱㍥㙡戴搱愶㜸昱挶㑦㠰㡦㠳〴昸㠷摤攰戹捥戳〶㤱㐴㠰摤㌹攴て〳〵攸㡤㘶愳て㑤㕦㡥慥昵搷㘰㤱㔵㔵㙢ㄱ愸㤸㜴晡ㄳ㔴っ愳捥㐵㔵〴搸〳㌵扤愹㌷㥣〲㥣〳户㔷㠰扤㠰㡦ㅡ㙤戴愹昳戰㥦㥦〰㝦つㄲ攰㉦㜶㠳攷㌲搴㠵㠸㈴〲っ攵㤰㕦〸ㄴ㘰㌸㥡㡤ㄱ㌴晢㜱㜴慤〲㡣戲慡敡㈲〴㉡㈶㥤搱〴㡤㠱㔱㤷愰㉡〲散㡦㥡摥搴㤳㑥〱㉥㠶摢㉢挰㜸攰愳㐶ㅢ㙤敡㔲散攷㈷挰㐳㐱〲㍣㘸㌷㜸㉥㤲㕤㡥㐸㈲挰㔴づ昹晥㐰〱愶愳搹㤸㐱㜳㄰㐷搷㉡挰㉣慢慡慥㐰愰㘲搲㤹㑤搰ㅣㄸ戵づ㔵ㄱ攰㘰搴昴愶敥㜲ち㜰㈵摣㕥〱㉡㠰㡦ㅡ㙤戴愹慢戰㥦㥦〰㌷〶〹㜰㠳摤攰戹㠲㜷㉤㈲㠹〰㐷㜳挸ㅢ〲〵昸ㅤ㥡㡤㑡㥡㠵ㅣ㕤慢〰㡢慣慡扡づ㠱㡡昱㘷㔴ㄱ㔴つ愳慥㐷㔵〴㠸愳愶㌷㜵愵㔳㠰昵㜰㝢〵愸〳㍥㙡戴搱愶㌶㘰㍦㍦〱㉥〸ㄲ攰㝣扢挱㜳㠵昱㐶㐴ㄲ〱㤲ㅣ昲戹㠱〲㌴愱搹㘸愶㔹挶搱戵ち搰㘲㔵ㄵ㉦㐰ㄶ㤳捥ち㠲㡥㠷㔱㌷愳㉡〲慣㐴㑤㙦敡㌴愷〰㝦㠴摢㉢挰㉡攰愳㐶ㅢ㙤敡ㄶ散攷㈷挰昱㐱〲慣戰ㅢ㍣㤷㍦㙦㐷㈴ㄱ攰㉣づ㜹㜹愰〰㙢搰㙣慣愵㌹㠷愳㙢ㄵ攰㍣慢慡敥㐰愰㘲搲㌹㥦愰ぢ㘰搴㕤愸㡡〰ㄷ愲愶㌷㤵㜰ち㜰㈷摣㕥〱㉥〵㍥㙡戴搱愶晥㠴晤晣〴愸づㄲ愰捡㙥昰㕣㥤摤㠸㐸㈲挰㌵ㅣ㜲㉣㔰㠰敢搰㙣慣愷戹㥥愳㙢ㄵ攰て㔶㔵㙤㐲愰㘲搲戹㠱愰ㅢ㘱搴扤愸㡡〰㌷愱愶㌷㜵戸㔳㠰㝢攰昶ち㜰㉢昰㔱愳㡤㌶㜵ㅦ昶昳ㄳ㘰㑥㤰〰戳敤〶捦㠵攳〷ㄱ㐹〴搸挸㈱捦っㄴ攰ㅥ㌴ㅢ昷搲摣挷搱戵ち昰㠰㔵㔵て㈱㔰㌱改㍣㐸搰㐳㌰敡㘱㔴㐵㠰捤愸改㑤㑤㜶ち戰ㄹ㙥慦〰㡦〲ㅦ㌵摡㘸㔳㡦㘰㍦㍦〱挶〴〹㌰摡㙥昰㕣搹㝥っ㤱㐴㠰㘷㌸攴㤱㠱〲㍣㠷㘶㘳㉢捤昳㌰づ〱㕥戴慡敡㜱〴㉡㈶㥤扦㄰昴㔷ㄸ戵〵㔵ㄱ㘰ㅢ㙡㝡㔳㐳㥣〲㍣〱户㔷㠰㔷㠰㡦ㅡ㙤戴愹㈷戱㥦㥦〰挵㐱〲昴户ㅢ㍣搷摤㥦㐶㈴ㄱ攰ㅤづ戹㕦愰〰敦愱搹㜸㥦收〳㡥慥昵っ昸挸慡慡㘷㄰愸㤸㜴晥㐱搰挷㌰敡㌹㔴㐵㠰㑦㔰搳㥢敡攱ㄴ攰㔹戸扤〲㝣づ㝣搴㘸愳㑤㙤挵㝥㝥〲㜴っㄲ愰挰㙥㜰㈷〵㠴㕦㐴愴㥤戸㤸㕢挰〱搷㉣愸㡢㉦攷搵愷捥㌵㐸㤶㉤㙢㑥㌵㌵捡愵戲㑥㌵攵㡤㜳ㅡ㥢捡敢㔲㑢敢㘳㉢扡搵搸㠵挳㙡攳〹㕣挸㑥攲㝡戶换搷戸㜴㘹扣摡愸愹㘸㙣㑥㔶挵㘷㤴晦㌷㕣攸〶㍦ㅣ㍡戹挶㥤愳戰晤戶㙢户㈱散㠹戳〴㕢㈸晣㔷〴㜴㕦㠲㤳㤴㕤挷攵㜲㈹㥡〰ㄶ戶㉡㍡慦慥愹㍥㕥㔰㈳㤷慡愵㥣㕦〳ㄵ㤱ㅤ㔰摤愱㘶㕥㉤㉥㑤㤵㜷慡㤹㤶慣慢㐶㐶㙡㥣〷愳扢〵㥤ㄵ㍦ㄶ㤹〰㠷㌴愶敡㤸ㅤ摤愹㘶㕥㌲㤶㐸㉤攵㐵捤慡ㄵ㕤㌳㙡㜲昵㌳㕣㌳戹㉥㤱㐲㌷㜲ㄴ㔹㉥慣愹愸㙤㕣㡥㐴晤收㠶挴戴搸搲搴㝦挵㔱㔱㍣㉣戲挹愱㔱㌹㉡㈷㐷攵攷攴晦搶攳ㄳ搹㠱㌹搶〷㈷㘸㔵㌲摥ㄴ㉦戲㔳愱㡢攰㘸㑡搶㉤㙡愶㜴搲摢㜰搸㍣ㅡ㌹㥡愱昰㌶㤴摣ㄷ㌲ㅤ〷搳㤵㠵挰㔱㘷愴愲晢㕥㄰㑦摦〷搱〷㜰攳㝢っ慣攳扦㘰づ㥡㌶㝦㐶㙢㝥捥晦改愶㠲昰㑢㠸摣敥㜴㠸㕤〰敥㙣㥤㑣㑣㤱攰戹㠵㌹㡡㜳㠲㌵昷〹ㅡ慤ㄱっ捦搵捥慤挵愹戸愲摥戱㘶㔶㙣㔱扣ㅥ㠹〰つ戱愶捥㔶㠵ㄷ㌵ㅢ㘲昵㈹扢慤慣戱愱㈱挶㤳㡦愹昳ㄵ㔵戱晡㜸㝥捤愴收愶㐶愴ㄴㅡ㌵㌰㜲㠶摡慥㔸ぢ㕣戱ㄶ敢㤲㝤捤㕣㈶〸㐹㤹戱ㅡ㡦㡤㈵敢㥡㙡ㅢ敡慡昲㔹㘱ㄲ捦㝦挵㔹㡢㜷㤲㍣㠸愹㌷晤慥攲捥〱戰慥挴攳㜰㤷㈲㙤㠶搲昱昰攳摣捥㔱ㄱ晣愷㝥㘳晥〸摥㠳攴愳挵昸〱搱挲昸㤳㌷㈵ㄹ换㤷㜲㔱ㄶ挵㉦㔷攱ㄴ㤵户㈹昵㌲〱昸㌳㝥〴㤴〵晥攵扤〲搳㘶㜲㐱〷〰愲戳ㅡ㘳搵㔳㘳㔵戸つ愶㠳㝤ㄳ㑣㍥づ㉤摦㜴㤲㈶搳㍤捡㜰〹ㅢ搷慦㤷搵㔵挷㤳昹㜴㔴攰㈶㥦㍣㈶㡡㐴慣㘳㠸ぢ摦戹愱㜰戸㈰摦慦慦ㄹ㍡搶〰晢㈲扡昳㈶愲ㄹ㥥昸摢てㅤ挳换㘹愰㈵ㅦ㔶㍦㠱㡥昱㌳㌹扤ち㈷昹戸〰扦㄰昰㉢㑣昸㌵㌴扡㡦㑤㘶收〵昲㌳っ㠰昲攴昶ㄱ收㠴攴㈳㝦㐲㤲㐹挲㐲愴挰㤱〴ㄲ戱昲㍦昲昵㍤㈹㤱ち㥣攵昱敡愸昵㑥换㘴ㄳ㝣㐶㠴㜲㜲昲㜰愸㈳敥〴㍡㑦户〸搶㔰ㄱ㤷散㄰搵ㄷ㐳㠸㌰㕤搰攴㘴㐱晣㑡㝤捦㠰攷扢㐴㌴㙡攴〰ㄸ㡡慡㌷㘱㌵晢㠹昴㔸昲㐰㜷㉣㠳挱愸㡦攰攴户〱挷㘷㤷晡ㄸ㔵㝥㝥㠵㈲扣㌵㘷攷摦㉦搵㈷搸㤷敦㤹㐶㠴㕤㝣㡡ㄲ摦㡡搲愷㘶㍥扣搹㑦捤敤摣〳㝦〶敦昹搲愷愶晡ㅣㅥ㑤〸㐵㑤㈸ち㡣㔱㐰攰㍦晤〱ㅤ〹攸㐴挰ㄷ〰昰㤸㐷㍡愳搶㔳㙢愹搳㜴㕢敦㈶昹ㅢ㌰挸ㄷ昸ㄵ晦挸〶㔱㑤散〱㔱扦㠱搵㘳挸愷挷ㄲ戵ぢ扢攸捡㉥㝥㠲搳㉤敡㉦昰㔹愲㜶〳攴㌷㠸捡㠱㠸愸摤搹〵ㄵ挹㄰戵〷扣搹㐵捤挱㙥㈲敡慥ㄲ挴慡㈸收㌴㘸㐲攸㐵ㄳ摡つㄸ愳㈷㠱捣㜷昰〱散㑥㐰㉦〲㤸〲㈱愲昶㐶慤㥢ㄶ搵㜹攳㡣㡦㥣㝤㠱㠵㥣㑣㠷搰挱ㅤ㜲昶㘳昰㈲〶㘷敡㠲㕢㑥收㉢㠸㥣〶㍦搳㘵攳〷戶攳㔳㕢㌱㥢㐱〴㉢㘶㄰愶㌵㘴〸㌶〰摥散㠲㌱晤〱㉦摣〴挵㈰㈸挸ㅦ㜳㈰昴㤰搹户㝤〶散〹㡣戱ㄷ㠱捣㡦昰〱っ㈴㘰㄰〱㑣㤹㄰挱昶㐶㉤㉤㤸㥥搱㑣㐸昷ㄱ㙣〸戰㄰慣㥦㈳戸㐳戰㝤ㄸ扣㤴挱㤹敡攰ㄶ㡣昹つ搶昹户㉦㈰扦攱晣㘳㙥㠴挸㌹㤴㕤㌰㐹㈲㐳捥攱昰㘶㤷㤳挹ㄴ㜸㘱㜵㤵㐱㔰㤰㍦㘶㔴昸愸戵ㅦ㌰挶㐸〲㤹㙤攱〳ㄸ㐵挰㘸〲㤸㠰㈱㜲㡥㐱捤㉢㈷敥㑢昱㤱㜳㉣戰㤰㤳挹ㄸ㍡戸㐳捥㜱っ㝥〰㠳㌳㜱挲㉤攷㐴昸慣昳㡦搳㔹㌶昷昹㌷〹㄰ㄱ散㐰〶㤹㡣㕡㠶㘰ㄳ攱捤㉥ㄸ㤳㉦昰㐲㘶〶㠳愰㈰㝦捣挰搰㐳㘶摦昶昹㌷ㄹㄸ愳㡣㐰㘶㘷昸〰捡〹㤸㐲〰ㄳ㌶㐴戰愹愸敤愲㈷㙣敢㡤㈳扣㈱挹㐷戲改㐰㐳㌲愶㙦攸昰づ挹㘶㌰晣㐱っ捦㔴ぢ户㘴捣慦挸㈲ㄹ戳㉦㐴戲㔹っ挲㌴㡣っ挹收挰㥢㕤㌲愶㙢攰㠵㝢挲ㄸ〴〵昹㘳捥㠶ㅥ㌲㝣㕡戲㐳㠰㌱づ㈵㤰昹ㅣ㍥㠰戹〴㔴㄰挰ㄴて㤱㙣ㅥ㙡摤戵㘴改㕢㠶㜸昳㤳㡦㘲ぢ〰㠶㘲㌱㐷㜴㠷㘲㠷㌱晡攱㡣捥摣っ户㘲㑣挸挸愲ㄸ搳㌵㐴戱㈳ㄹ㠴㜹ㅢㄹ㡡ㅤつ㙦㜶挵㤸摦㠱ㄷ敥㍥㘳㄰ㄴ攴㡦㐹ㅥ㍥㠲晣づㄸ愳㤲㐰㈶㠰昸〰ㄶㄲ㄰㈳㠰㌹㈱愲搸㈲搴㜶搵㡡戹敦慢昳ㄱ慤ㅡ㜸㠸挶ㅣㄱ摤㠱㐳戴㌸㍢愸㘱〷慢〱㜰㡢㜶ち㝣㔹㐴㘳㡡㠷㠸㔶换㈰捣昵挸㄰㙤㌱扣搹㐵㘳㑥〸㕥戸搹㡤㐱戴㘸㑣っ搱㐳㠶㑦㥦㘶昵挰ㄸつ〴㌲㘹挴〷㤰㈰愰㤱〰收㤱㠸㘸㑢㔱㉢搴愲改㥢〴㝤挴㑡〲〷戱㤸㑦愲〳㍢挴㑡㌱㌰㙦戶㔷捣晤㜰㡢挵㠴㡦㉣㘲㌱ㅤ㐴挴㕡挶㈰捣ぢ挹㄰慢〵摥散㘲㌱㝦〴㉦㕣㉤㘰㄰ㄴ攴㡦㐹㈴㝡挸昰㘹戱㡥〷挶㔸㐹㈰ㄳ㑣㝣〰㈷㄰㜰㈲〱搷〲㈰㘲㥤㠴㕡晡㝤㍦晤扤挳晦㑤㙣㌵戰㄰㡣昹㈷㍡戸㐳戰㤳ㄹ晣ㄴ〶㘷慥㠸㕢㌰㈶㠸㘴ㄱ㡣改㈳㈲搸㘹っ挲㍣㤲っ挱捥㠰㌷扢㘰捣㌷挱ぢ昷敥㌱〸ち昲挷愴ㄳ㍤㘴昸戴㘰㘷〱㘳㥣㑤㈰ㄳ㔲㝣〰㙢〸㔸㑢〰㜳㔴㐴戰㜳㔰敢愲捦慥搶摢㌷㝤捥慦昳㠰㠴㕣捣㔶搱愱ㅤ㜲㥤捦搰ㄷ㌰㌴㌳㑢摣㜲㌱㥤挴㤲㡢㍦㈵㘴ㅢづ敢晣㥡挶㘴ㄳ㤱敢㈲〶㘱搶㐹㠶㕣㤷挰㥢㕤㉥㘶愷攰㠵扢〴ㄹ〴〵昹㘳㡡㡡ㅥ㌲晢戶㍦㈶㝦て㡣㜱ㄹ㠱㑣㕦昱〱㕣㑥挰ㄵ〴㌰愳㐵攴扡ㄲ㌵㥦昷㝣晦敦㘹㔷〱っ挵㤸摥愲愳㍢ㄴ扢㥡搱慦㘱㜴愶愲戸ㄵ㘳晥㐹ㄶ挵㤸㥤㈲㡡㕤挷㈰㑣㔳挹㔰散㝡㜸戳㉢挶㜴ㄶ扣㜰㑢㈲㠳愰㈰㝦㙦挳敡㈱挳愷ㄵ晢〳㌰挶つ〴扥攳て戸㤱㠰㥢〸㜸ㄷ〰㔱散㡦愸愵㑦戰昴愷愴摦㐷攴㉤㐰㐲㉥㈶挳攸扥ㅤ㜲摤捡搰户㌱㌴ㄳ㔷摣㜲㌱㕢㈵换㝣㘴㉥㡢挸㜵〷㠳㌰愹㈵㐳慥扢攰捤㉥ㄷ㤳㕦昰挲扤㡦っ㠲㠲晣㌱〳㐶てㄹ㍥㉤搷晦〰㘳摣㑤㈰戳㘳㝣〰ㅢ〹搸㐴〰ㄳ㘶㐴慥㝢㔰昳㌹挱晣摦挱敥〳ㄸ㡡㌱㝢㐶㐷㜷㈸㜶㍦愳㍦挰攸㜹昸㙤攴㔶㡣改㉤㔹㑥㌰㈶扦㠸㘲て㌱〸戳㘰㌲ㄴ㝢ㄸ摥散㡡㌱㕢〶攳挳㝤㤶っ㠲㠲晣㌱㘵㐶てㄹ㍥慤搸晦〲㘳㍣㑡㈰搳㘹㝣〰㡦ㄱ昰㌸〱捣戰ㄱ挵㥥㐰慤㙢晡ㅤ㉣晤摣〱扦㌳散㐹㐰愱ㄷ㤳㙤㜴㙣㠷㕥㑦㌱昶㥦ㄹ㥢㠹㌱㙥扤㤸つ㤳㐵㉦收捡㠸㕥捦㌰〸㤳㘶㌲昴㝡づ摥散㝡㌱戹㐶昴摡捡㈰㕡慦晥昰敡㈱㍢昴㝡ㅥㄸ攳〵〲㤹㝤攳〳㜸㤱㠰扦㄰挰㠴ㅣ搱敢慦愸愵㈷㘴敢晤摢㍥敦昸㉦〱〹戹㤸㥡愳㐳㍢攴晡ㅢ㐳扦捣搰㑣愳㜱换挵摣㤹㉣ㄳ㤲㤹㌵㈲搷慢っ挲ㄴ㥢っ戹㕥㠷㌷扢㕣愳戰㥢挸昵㜷〶搱㜲㌱ㅦ㐷て搹㈱搷ㅢ挰ㄸ㙦ㄲ㌸挶ㅦ昰ㄶ〱㙦ㄳ挰昴ㅤ㤱敢ㅤ搴搲愷㤷㝤攳㜰挰慦愲昷〰㠵㕥捣攴搱㥤㍢昴㝡㥦戱㍦㘰㙣㘶摤戸昵㘲慡㑤㤶搳㡢㠹㌸愲搷㐷っ挲㡣㥣っ扤㍥㠶㌷扢㕥捣摣ㄱ扤㍥㘱㄰慤ㄷ搳㜷昴㤰ㅤ㝡㝤ち㡣昱ㄹ㠱㑣敤昱〱㙣㈷攰㜳〲㤸敤㈳㝡晤ㄳ戵昴㌷㌰扤㥣ㄶ戰㤰昱㈵戰㄰㡣㤹㍦㍡戸㐳戰慦ㄸ晣㙢〶㘷㤶㡥㕢㌰愶收㘴ㄱ㡣㠹㍢㈲搸户っ戲㄰戵っ挱㜶挰㥢㕤㌰㘶晡㠸㘰摦㌳㠸ㄶ㡣改㍥㝡挸づ挱晥〵㡣昱㙦〲慢晤〱㍦㄰昰㈳〱㜱〰㐴戰㥦㔰㑢慦攵㙡挱晣摥扤㝥〱㄰㙡㌱㑤㐸㜷敤㔰敢㔷㐶づ攱㡡㠳㘲㑡㡦㕢㉤收昱㘴㤹㡥捣昲ㄱ戵戰㈸ㅤ㔲换㔰换㔰ぢ户晦戶㐳慤ㄶ散㈶㙡㠵ㄹ㐴慢挵摣㈰㍤㘴㠷㕡ㄱ㘰㡣づ〴㌲㙦挸〷㤰㑦〰ㅦ昳愵㤸㑡㈴㙡㐵㔱㑢㥦㕥改㉦昸㜸收㠱捦晢㔷㐷㘰㈱ㄸ搳㡡㜴㜰㠷㘰㥤ㄸ扣㌳㠳㌳〵挸㉤ㄸ昳㝥戲〸挶慣㈰ㄱ捣㘴㄰愶〷㘵〸搶ㄵ摥散愷ㄷ搳㠸㐴戰㙥っ愲〵㘳㉥㤱ㅥ戲㐳戰敥挰ㄸ扢㄰挸㍣㈳ㅦ㐰て〲㜶㈵㠰愹㐷㈲搸㙥愸愵摦敥㕢ㅦ攰攰㈳搷敥㐰㐲㉥㈶㈱改搰づ戹㝡㌱㜴㙦㠶㘶挲㤰㕢慥敢攰换㌲ㅢ搷〳㈲㜲昵㘵㄰㈶ㄳ㘵挸㔵〴㙦㜶戹㤸㜴㈴㜲昵㘷㄰㉤搷つ昰敡㈱㍢攴㉡〶挶搸㠳㐰㘶㈵昹〰〶㄰㔰㐲〰ㄳ㤵㐴慥㍤㔱昳㕢〷昳晦㠶㍦㄰㘸㐸挶戴㈵ㅤ摥㈱搹㈰㠶摦㥢攱㤹㘲攴㤶散ㅥ昸戲㐸挶慣㈳㤱㙣〸㠳摣㠷㕡㠶㘴愵昰㘶㤷㡣㘹㑡㈲搹扥っ愲㈵㘳慥㤲ㅥ戲㐳戲愱挰ㄸ挳〸㘴ㅥ㤳て㘰㌸〱㈳〸㘰㙡㤳㐸戶ㅦ㙡慤ぢㄴ搶攳㕡晣愶攳㈸攰㈰搶愳㡥挰づ戱㐶㌳昰ㄸ〶㘶㍡㤲㕢㉣收㈰㘵ㄱ㡢ㄹ㑡㈲搶㔸〶㘱慡㔲㠶㔸〷挰㥢㕤㉣愶㌴㠹㔸攳ㄹ㐴㡢挵扣㈶ㅦ㉤づ〴挶㤸㐰㈰㜳㥥㝣〰ㄳ〹㤸㐴〰搳愰㐴慣挹愸㜹扥㑥昸㥦㕣攵㠰㐲㉦㘶㐴改搸づ扤愶㌰昶㔴挶㝥〷〰户㕥㑣㔹捡昲昶挵㠴㈶搱㙢㍡㠳㌰戳㈹㐳慦㠳攰捤慥ㄷ㌳愰㐴慦㤹っ愲昵㘲ㅡ㤴ㅥ㌲㝣晡摢晤㉣㘰㡣搹〴㌲㐵捡〷㌰㠷㠰㠳〹㘰搶㤴攸㜵〸㙡改昷㝢晤改ㄸ昰晤㙢㉥戰㄰㡣ㄹ㔴㍡戸㐳戰ち〶㥦挷攰捣戲㤰㐱捦㘷捤ㅥ㜴㤸㔷捡摤ㄷ㠰㍤ㄷ攷愵㠷ㅡ㕥愶慦㘸㕡㔱㡦搴〸ㄶ㜹㐱搸㉡昱搲㜶㔴㝣戸㑣摤㤸挴昵戲㍣昷昳ㅢ搲晢扥㠰㡥ぢ扡扢㥥㡤㈱扢戱㠵㔹〰攱㕢㝥昴㍥晦㈱扤㍦〷摥㝡愳㍣昷攱ㄶ㌹っ㐳散づ愱㤲㡤愹挶㥡愶愲ち㈴〰ㄵ昱㔹㈳㌵愱搰搰㐹攱㍦㈲愲㙦㥦㈴㤶㤷攰㔳て㤷昱摥晢攸㤲㐴攳昲㠴㡣㈶㥣攲㠳昵㐴慦づㅤ搸㑤㤴晤㜰摢〳攲㤹捣ㄸ攰捥挶ㄱ戰㥤㜲㑤㕥㜲攷㘶昲戲扢ㄴ㜸㡤㕤ち扣捥捥㉤㥣㠳敦㉡敤扤攸捤搸㙡㤱慡㔲搵㉡㥥搷愱㠳㉡搱昷挶摢㑦㠸昴㕣㉣㑦㍦ㄹ㈱ㄲ攱戵昲昰㡤愰摣扥㥤㌲ㄵ攵捥㕤昰㘷ㅣ㠵㈱ㄸ㐷挳㐴捤㕣っ㥣摦挲㈲挷愰摡愵㙣㜲㘵收昳㈳㈳扦㠳扢㈳摣㤲て㠰〷㔳愶㈲㤵昰㜴㠶挷㤱ㅣ㘴收搹㔱㡣㠵㘸㌴㡡搹㐷㝦ㄸㄵ㠱㕦㜴慥㠲㥦〵昹换㠷㤷攷愶扡ち㐴㜸㐶愰〱㌷愸〲挲㈳慡慥㠴㠷㐷㌵昳愸ㄸ搸㠹〸攳㔸㔸ㅣ㤵㈸敡摣捣〲㕤攸愸ぢ㥤散㠲㌲㔱攰㤱㔱㤷㈳ㅣ㔵ㄳ昶㜵〸㘰㉣㠶㠹㥡㕤搰㐸戰㐱昶〶戹ㅡ愴㘷㜶搵晥〴㕤㠳㠸ㄸ〸愳扡㌳ㄸ㙢挷挱㥦收搳〳㕥攱㜳ㅥ扡搰㝣㈲㈹㐰〲㑦㕢㜵づ愰㕥㤲扢㈲ㄲ㜶㐳㠲㍡㉣㐸敥㠶㍡㌷戳愷㉥散慥ぢ扤散㠲敡㡢㠲㤰㕣攳㈴戹ㅣ〱㡣ㄶ㤸愸搹て〰㠲㈳㉢㔰昵㌹挴挷挳㥤㜹㠸㔷挲攳㍥挴㐵㜶ㄴ攳〴㌴捡㌳㈴㡤㝤ㄱ㔴ㄵ挳㉦㤲慣㠲㍦㉤挹〰㜸㐵㤲搵づ㐹㕡て昱㐹扥散㑢戰ㄳ㠲攰㑥㔵㔸戰摦ㄳ㜵㙥㈶慦㍣㑢㘱愰㉥っ戲ぢ㙡〸ち挲晥〴㈷晢搳㌹挶㌳㘰愲收㍥〰㄰散㍥挴愵摡扦㠶搸搱㐴㡣㠲㔱㐳攱ㄷ㍥攷挲㥦收㌳ㅣ㕥攱㤳㜴昲攱㈱㤶㔳㜶愹㉦㥦ㄱ搸㠹〸攳㐲㔸昰搹て㜵㙥㈶㉦晤㑡㘱㤴㉥㡣戶ぢ㙡㉣ち挲㈷攱攴㜳㌱〲ㄸ㤷挰㐴捤㜱〰㄰㙣昰㘸ㅡ㍣㜶〶て㤷㜹㠰昶㕦㑥搷㠱㐴㡣㠷㔱〷挲㉦㝣搶挱㥦收㌳ㄱ㕥攱㔳敤换㘷㤱㉦㥦㐹搸〹㐱㐲挶戵戰攰㌳ㄹ㜵㙥㘶㤹㉥㤴敢挲ㄴ扢愰愶愳㈰㝣ㄶ㍡昹慣攷ㄸ慦㠷㠹㥡㌳〰㈰搸捤攷㈰敤扦㤱搸㈹㐴㤴挳愸㔹昰ぢ㥦㥢攱㑦昳㤹〳慦昰㔹攰换㘷㥥㉦ㅦ㕥㐶㐵㤰㤰㜱㍢㉣昸ㅣ㠲㍡㌷昳㔰㕤㤸慢ぢ扣㑥捡㑤㉤㐰㐱昸捣㜵昲戹ㄳ〱㡣扢㘰愲收㘱〰㄰散收㜳戸昶㙦㈴㜶ㄶㄱ㌳ㄹ昰㐸昸㠵捦扤昰愷昹ㅣつ慦昰㤹敥换㘷慡㉦ㅦ㕥攴㐴㄰愴敤挳㠲捦敦㔰攷㘶㔶敡挲㐲㕤㠸搹〵㔵㡤㠲昰㈹㜷昲搹捣㌱㍥っㄳ㌵攳〰㄰散收㔳愳晤㡦ㄱ㕢㐱挴㕣ㄸ㔵ぢ扦昰搹〲㝦㥡捦㘲㜸㠵捦㔸㕦㍥㘳㝣昹㉣挱㑥〸ㄲ㌲㥥㠶〵㥦㝡搴戹㤹つ扡㤰搰〵㕥㘰攴愶㤲㈸〸㥦㔱㑥㍥捦㜲㡣捦挱㐴㑤㕥㌶㈴搸捤愷㐹晢㕦㈴㤶昷挳ㅢ㐷㌰攰㌲昸㠵捦㌶昸搳㝣㕡攰ㄵ㍥㐳㝣昹散敤换㘷〵㜶㐲㄰㍣〸ちㄶ㝣㡥㐷㥤㥢戹㔲ㄷ㑥搰〵㕥〳攴愶㔶愳㈰㝣〶㍡昹扣挶㌱扥づㄳ㌵㑦〶㠰㘰㌷㥦㔳戴晦㉤㘲㘳㐴㉣㘴挰搳攰ㄷ㍥敦挲㥦收㜳〶扣挲愷慦㉦㥦摥扥㝣㜸〵て㐱㐲挶㠷戰攰㜳ㄶ敡摣捣戳㜵㘱㡤㉥慣戵ぢ敡㍣ㄴ㠴捦敥㑥㍥晦攰ㄸ㍦㠶㠹㥡扣散㐶戰㥢捦〵摡扦㥤搸㕡㈲㜸敦扢扡〸㝥攱昳〵晣㘹㍥㤷挰㉢㝣㑣㈷㥦昴㔷㡣捥扥㝣㜸㠹つ㐱㐲挶㌷戰攰昳㝢搴戹㤹㤷改挲攵扡㜰㠵㕤㔰㔷愱㈰㝣㍡㍡昹㝣挷㌱敥㠰㠹㥡扣㈸㐶戰晢昳攷ㅡ敤晦㠱搸㐶㈲㤸愳慤慥㠳㕦昸晣っ㝦㥡捦昵昰ち㥦ㅣ㕦㍥㈱㕦㍥ㅢ戰ㄳ㠲㠴っㄵㄶ㍥㝦㐰㥤㥢挹ぢ㕥㔲戸㔱ㄷ㜸㠵㡢㥢扡〵〵攱昳换て㡥慦㑣戹〸㘰攴挱㐴捤㕢〱㈰搸捤攷㌶敤捦㈷㜶ㄹㄱ捤っ㜸〷晣挲愷〰晥㌴㥦扢攰ㄵ㍥摦愲ㅢ晤㤵挹㐸㝦㥥㝥つ慦昷摢搱㥦戰㤳昰㈹㐴㈸ㅣ㥦晦㐱㥤㥢挹㉢㔲㔲搸愸ぢ扣〴挵㑤摤㠷㠲昰昹搲挹愷ぢ挷搸ㄵ㈶㙡摥て〰挱敥昳敤〱敤敦㐱散㠹㐴昰㐶㜳昵㄰晣挲愷㈷晣㘹㍥て挳㉢㝣㍥㜲昲㐹㥦㙦ㅦ昸昲㜹〴㍢〹㥦㍥〸〵㍥晦㡢㍡㌷昳㔱㕤㜸㑣ㄷㅥ户ぢ敡㐹ㄴ㠴捦㝢㑥㍥晤㌸挶㈲㤸愸挹㙢㍥〴扢㡦捦㥦戵㝦〰戱愷ㄱ㜱㉡㡣㝡〶㝥攱戳ㄷ晣㘹㍥捦挱㉢㝣㕥昵攵昳戲㉦㥦慤搸㐹昸っ㐶㈸昰㜹ㅥ㜵㙥㈶慦攷㐸攱㐵㕤昸㡢㕤㔰㉦愱㈰㝣㕥㜲昲搹㠷㘳㉣㠵㠹㥡扣㈸㐳戰㥢捦换摡㍦㥣搸戵㐴慣㠱㔱慦挲㉦㝣㐶挲㥦收昳㍡扣挲攷ㄹ㈷㥦昴昹昶㘷㕦㍥㝦挷㑥挲㘷㝦㠴〲㥦㌷㔰攷㘶昲㠲㡢ㄴ摥搲㠵户敤㠲㝡て〵攱昳愴㤳捦㌸㡥昱〰㤸愸昹㍥〰〴扢捦户て戴㝦㈲戱ㄷㄱ挱扢扡搵㐷昰ぢ㥦㌲昸搳㝣㍥㠶㔷昸㍣攴攴㤳㍥摦ㅥ昰攵昳〹㜶ㄲ㍥搳㄰ち㝣㍥㐵㥤㥢昹㤹㉥㙣搷㠵捦敤㠲晡ㄲ〵攱㜳㥦㤳捦っ㡥昱㈰㤸愸昹ㄵ〰〴扢㡦捦搷摡㍦㠷搸㉢㠸攰㑤摡敡㕢昸㠵捦愱昰愷昹散㠰㔷昸摣攱换攷㌶㕦㍥摦㘳㈷攱㌳ㅦ愱挰攷㕦愸㜳㌳晦慤ぢ㍦攸挲㡦㜶㐱晤㠲㠲昰戹挵挹攷㌰㡥昱㜰㤸愸昹㉢〰〴扢昹戰㈷昱ㅦ㑤散㜵㐴㕣ぢ愳㜲攰ㄷ㍥㤵昰愷昹昰摡㠲昰戹捥挹㈷㝤扥㕤攳换㈷㡣㥤昰挲慤搷〸〵㍥ㄱ㔶戰㤹扣愲㈰〵㕥㍥㤰㠲㘱ㄷ㔴㐷ㄴ㠴捦㔵㑥㍥㜱㡥戱〶㈶㙡㜶〲㐰挶敤晡扤挰敢〴攲㕦㑣㉣㙦㝡㌶㜸ぢ戵㌲攱ㄷ㍥つ昰愷昹㜰改㕦昸㕣攴换攷〲㕦㍥摤戰ㄳ㕥昸戵㡣㔰攰搳㥤ㄵ㙣㈶ㄷ晣愵挰搵㝤㈹散㙡ㄷ搴敥㈸〸㥦昳㥣㝣㔲ㅣ㘳ㄳ㑣搴散〵㠰ㅦㅦ㉥攴㡢扦㠵㔸摥挳㙣昰㡥㘸搵ㄷ㝥攱戳ㄲ晥㌴㥦㈲㜸㠵捦㘹㑥㍥改昹㜳㡡㉦ㅦ慥搰攳ㄵ㌲㔶㈱ㄴ昸ㄴ戳㠲捤攴㡡扣ㄴ戸晣㉥㠵ㄲ扢愰戸㥥㉥㝣㔶㍢昹㥣捣㌱㥥〲ㄳ㌵〷〱㈰攳㜶㉤㐱㜰㤵㕤晣㘷㄰扢〹㔱㡤㡤㌰㙡〸晣挲攷㙣昸搳㝣戸㜰㉥㝣㤶昹昲㘹昲攵挳攵㜳扣㐲挶戹〸〵㍥㐳㔹挱㘶㜲戹㕣ち㕣ㅢ㤷挲〸扢愰戸攴㉤㝣㤲㑥㍥攷㜳㡣ㄷ挰㐴捤搱〰昸昱攱㐲戸昸㉦㈱㤶㜷ㄸㅢ扣㕦㔹㡤㠵㕦昸㕣〶㝦㥡て搷戶㠵㑦慤㉦㥦ㅡ㕦㍥攳戱ㄳ㕥㈱㘳ㅤ㐲㠱捦㠱慣㘰㌳㈷攸挲㐴㕤攰ㄲ㌶㌷挵㈵㘹攱㔳敤攴㜳㌵挷㜸つ㑣搴㥣〲㠰ㅦㅦ㉥㔴㡢晦㝡㘲ㅦ㐷㉣攳㌱〶㤴戵㘷搶㙥㠰㍦捤㠷㙢捦挲攷㐸㈷㥦昴晢挱攱扥㝣戸〲㡤㔷挸戸ㄹ愱挰㘷ㄶ㉢搸捣搹扡挰攵㘵昱㜰㠹㤹㥢攲㡡戱昰㔹攰攴㜳㉢挷㜸ㅢ㑣搴慣〰㐰挶敤㝡㍦攰㍡戲昸敦㈲昶ㄹ挴㌲㜸㌷戱挹ㄵ㘵扣㤰昶㈳㠳〸ㅦ㠱捡㌸搷㡡愵晦㉤㠳㠳摤㑦㜱㥥㠲愷㌲昳挲㘹㈸ㄷ昷㑡㔹㜷ㄸ攵攵㡣晤㙤戱戸㈶捡ㅢっ昹ㄷ㥥〵慥晦㠷㌸㍣㑡慤敢捥㡣搸て㝦挶㈶㄰㉥㍣ち㜴昱㉦㙥㔰捡搸扥㥣㘰㔷㈷㕡晦收摢晦㥡ㄳぢ戹慥㉡㝢ㅣ愳晡㕦㌴㈹晣捥慡㙢扦扡㘵㕣挹搵㜷晥㙡晦扢㉡㜳捦㠵ㄳ搵㐲散㔱〲慦昱㉥捤㝢㌴敦挳愸㘹愰昵㍡㙥搴昱㍣ㄶ㜵慡摤攰㝥㉣慡挹㘵㔶扣㌰戵㌰㠲㑥戹㡡㙢愵㍣㘰慡ㅣ㝢㔰㈵㈱戶ㄹ㡤㠵㜵㜰换㌰〱㜷㙣㙤㄰攳㤲愹散搱㌶㌱ㅤ〱挴戸㝡㕡㠲攰㙥㘲ㄳ散昱㝢㠸ㅤ㘸㌷戸ㅦ㜷㙡㜲扤ㄵ㉦㑣㌴㡣〰挴戸㍥㉡挴づ㜰ㄲ摢㠲挶挲攵㘸㤲㘱㍡㔸愱愸㠷ㄵ㥡㘸昹ㅤ㐷㡣换愴戲㐷扢㠹㜱つ戴〴㜱摣挴㐶〷ㄱㅢ㘵㌷戸ㅦ㘳㙡㜲搵ㄴ慦㤰昱㉣㐶〰㘲㕣晡ㄴ㘲晢㌹㠹㙤㐵㘳攱改㘸㤲㘱㕡〴戴㙤㠳ㄸ㔷㐰㘵㡦戶㠹㘹㐹㜰挴戸ㄸ㕡攲㐳㙣摦㈰㘲愵㜶㠳晢昱愴收戹㠸㠴ㄷ㥥捥㡤ㄱ㠰ㄸ搷㐰㠵搸㄰㈷戱扦愱戱昰㘲㌴挹㌰㌵㈵敢摦㌶㠸㜱㈹㔴昶㘸㌷㌱慥㡡㤶昸㄰摢㉢㠸搸㥥㜶㠳晢戱愳㈶搷㔱昱挲戳搴㌰〲㄰攳㘲愸㄰ㅢ攰㈴昶㈶ㅡぢ戹捣㈹挳㙣㌷㌱慥㠹捡ㅥ㙤ㄳ搳搲攰㠸㜱㜹戴挴㠷㔸扦㈰㘲㝤敤〶昷攳㐴捤㥢ㄱ〹㉦扣昹㘰〴㈰㜶㍢㉡㐲慣户㤳搸㠷㘸㉣攴㝡愷っ戳摤挴戸㌸㉡㝢戴㥢ㄸ搷㐹㑢㝣㠸敤ㅡ㐴慣㠷摤攰㝥㑣愸㜹㉦㈲攱㠵挴㉦㡣〰挴戸㍣㉡挴扡㍢㠹㝤㡥挶㐲㉥㝣捡㌰摢㑤㡣慢愴戲㐷扢㠹㜱挱戴挴㠷㔸㘱㄰戱捥㜶㠳晢昱㥦收ㄶ㐴挲ぢぢ㔶ㄸ〱㠸㍤㡤㡡㄰敢攸㈴昶ㅤㅡぢ戹〲㉡挳㙣㌷戱攷昴ㅥ敤㈶挶㤵㔳㍦㘲ㅤ㠲㠸㐵散〶昷㘳㍤捤㙤㠸㠴ㄷㄲ换㉣㘲慦愰㈲挴昲㥣挴㝥㈶戱搷搰戴㜳挴戸㙥㉡㝢戴㥢ㄸ㤷㔰㑢㝣㡥搸慦晦づ昸㠰晥挵㙥㜰㍦慥搳攴愲㉢㕥㈱㈳ㄷ㕦㈸㜰挴㍥㐴㐵㠸晤㠴㍤搲ㅦ搰㘱㌴ㄶ㜲㑤㜴攷㠸㜱〱㜵攷㠸㙤挷ㅥ㝥挴扥て㈲戶挳㙥㜰㍦㠶搳攴敡㉢㕥戸㔷搹㈲昶つ㉡㐲散㕢㈷戱㑥㈴挶挵搱㥤㈳挶㤵搴㥤㈳挶㐵㔵㍦㘲㕦〴ㄱ晢愷摤攰㝥扣愶挹㘵㔸扣昰㍦搴戴㠸㈹っ㐴㠸㙤㜷ㄲ摢㠵挴㜲搱㈴挳〴摣戱改㌷㙢晤㌱敢昸收挱㈵㔵搹愳摤愷㈲㔷㔷㑢㄰摣晤捤攳ㅦ㐱挴㍥戲ㅢ摣㡦捤㌴ぢ㄰㐹㠸昵戲㠸㜱㔱㔵㠸㝤攰㈴搶㠷挴戸㕣㡡搷㑥㝣〹收摡慡散搱㙥㘲㕣㘶㉤昱㈱昶㜶㄰戱户散〶昷攳㌰㑤㉥捣ち戱㍤㉣㘲㝤㔰ㄷ㘲㙦㌸㠹㤵㤰ㄸ搷㑤昱摡〹㘲㐵㝡㡦㜶ㄳ攳㝡㙢㠹て戱㔷㠲㠸扤㙣㌷戸ㅦ㜳㘹㜲㠵㔶㠸つ戶㠸つ㐶㕤㠸扤攴㈴戶て㠹敤㠳㈶扣㜶㠲ㄸ㔷㕢㘵㡦㜶ㄳ攳挲㙢㠹て戱ㄷ㠲㠸㍤㙦㌷戸ㅦ㕦㘹㡥㐴㈴㈱㌶挲㈲挶昵㔶㈱昶㥣㤳搸㐸ㄲㅢ㠷㈶扣㜶㠲ㄸ㤷㕤㘵㡦㜶ㄳ㥢〸㜸㠹て戱愷㠲㠸㍤㘹㌷戸ㅦ㑢㘹㤶㈱㤲㄰ㅢ㘷ㄱ攳挲慢㄰㝢挲㐹㙣㍣㠹㜱㐹ㄵ慦㥤㈰挶昵㔷搹愳摤挴戸ㄴ㕢攲㐳散㤱㈰㘲て摢つ敥挷㑤㥡㕣扣ㄵ㘲㘵ㄶ戱昹愸ぢ戱㠷㥣挴愶㤰ㄸ搷㔶昱摡〹㘲㕣㠸㤵㍤摡㑤㡣㙢戲㈵㍥挴敥つ㈲㜶㡦摤攰㝥㡣愴挹㔵㕣㈱㌶搳㈲㔶㠵扡㄰摢攸㈴㌶㥢挴戸挸㡡搷㑥㄰攳㡡慣散搱㙥㘲㕣㥣㉤昱㈱㜶㘷㄰戱㍢散〶昷攳㈱捤〶㐴ㄲ㘲ㄵㄶ㌱慥挹ち戱摢㥣挴收㤳ㄸ㔷㕢昱摡〹㘲㕣㥡㤵㍤摡㑤㡣慢戴㈵㍥挴㙥ち㈲㜶愳摤攰㝥散愳戹ㄲ㤱㠴搸㔱ㄶ㌱㉥捥ち戱㍦㌸㠹ㅤ㐳㘲㈷愳〹慦㥤㈰挶㌵㕡搹愳摤挴戸㕣㕢攲㐳散摡㈰㘲搷搸つ敥挷㌹㥡㕣攰ㄵ㘲㔵ㄶ戱㜳㔱ㄷ㘲㔷㌹㠹挵㐹㡣敢慦㜸敤〴㌱㉥搶捡ㅥ敤㈶挶㜵摢ㄲㅦ㘲㤷〵ㄱ晢扤摤攰㝥㑣愳挹㤵㕥㈱戶挴㈲戶づ㜵㈱㜶㠹㤳㔸〳㠹㕤㡤㈶扣㜶㠲ㄸ㔷㙤㘵㡦㜶ㄳ攳〲㙥㠹て戱昳㠳㠸㥤㘷㌷戸ㅦ扦㘸㜲挹㔷㠸愵㉣㘲㕣户ㄵ㘲攷㌸㠹㌵㤳搸慤㘸挲㙢㈷㠸㜱昹㔶昶㘸㌷㌱慥攴㤶昸㄰㍢㌳㠸搸ㄹ㜶㠳攷戱㡡㕣晢捤昶㔸㐵挷晦㤶戰㄰㥤㠶㙢㤸㐴㕣㔰㘳戹戹㕣㡢㌴攲扡晡㝡挹挰敤㠸㘷㥦㈵昱㍦〶㥣㠵㠷晤攱㠹㘷昸㝦㠲摢㘹愷㜸〸㈰ㅦ㈵愵㥦慥㘵㐸㡤㍢㐷㙡づ㑥攲㜱㕢ㅤ㙡㘶愴昰㤰挶敡㝣晣㡦捤㥡昸晦㉦晥㙦㜸㌰ㅡ㜲愲㜹㍦㉡㌶敢㤱㘸扥改挸捣㌳㙥攳㤹㜵慤㝡攸晦摦㕦づㅦ㤹昶摢㥥搷ㄸ㔹㠹㔳捣晢㈴㥣㙡挷攳〰㜳搴㘹㌸搸㔶㡥挵敡搰慦㌲晡㔰づㄲㅤ戰㘷攴㈴ㄸ晥慦扢攴晡〵㑣搴㔸〵㡦摣〱㈱㈶ㄴ摥㠴ㄳ挲㑤㤳愹攲扣ㄱ㌰攴晡晦昷ㄵㄴ㤰扢摥搴㠳搸㤵攷㔳攴攴㜶っ昲㈴摦㐱㥥捡搱㜰㤰慤〳㍣㍤㜳㠰㙡㌳㝡攰㈰昵愶ㅥ搷摤㥥搹㡥㙥㕢㝣扢㍤ㅢ㝢㐶搶挰㘴㙡戳搶搵㌵㔷愱㌳扡㝥搶敥摡攰㘱挹㔱㐹摦攰攷㌳㑡㈶愷ぢ㕤㠱户扡〳㙦搳㥣㉥〶㌲摢昱慥昷敤昶㔲昶㐱㑥慤㔲㕥收敡昶㙦敥㙥晦慥昹㔰捡ㅣ㔵攳ㅢ㜸㥤㌷昰搵慥挰㙦扡〳扦㥦ㄹ㜸愱㙦攰昵摥挰ㅢ㕣㠱戹㐶㤹㜱〴㍥换っ㝣愴㙦攰㥢扣㠱㙦㜶〵晥摣ㅤ昸㥢捣挰昳㝣〳摦敥つ㝣愷㉢昰㜷敥挰㍦㘶〶㥥攳ㅢ昸㙥㙦攰㑤慥挰㍦扢〳攷〲挰改㘷㔸〷㙦扡㙦攰晢扤㠱ㅦ㜴〵づ愳㥥愱㜱㠱づ捣㜹㥤愳㈶晢〶㝥㠴㔱㌲捦昲㐷改攲捤㝢搶㕢㡢敡㠴㝡㐶攰㙥㜰挸㠸慤挰〷昸〶摥攲つ晣㤴㉢昰㉥敥挰扤㜴㘰㑢㡡㔱扥㠱㥦㘵㤴捣〹戲搵ㄵ戸㡦㍢昰ㅥ㍡戰㌵攲愱扥㠱晦挲㈸㤹㔲㙣㜳〵㉥㜱〷ㅥ㥣ㄹ㜸㙦摦挰慦㜸〳扦收ち扣㡦㍢昰〸ㅤ搸㤲㘲㠰㙦攰㌷ㄹ㈵㔳㡡户㕤㠱㐷扡〳㡦搳㠱㉤㈹晡晡〶㝥㥦㔱㌲愵昸搰ㄵ㜸扣㍢㜰㔹㘶攰摤㝣〳㝦攲つ晣㤹㉢昰ㄴ㜷攰㤹㍡戰㈵㐵㔷摦挰㕦㌰㑡愶ㄴ㕦戹〲捦㜶〷慥挸っ摣搱㌷昰㜷摥挰摦扢〲捦㜷〷㍥㑡〷戶㌴㡥昸〶晥㤱㔱㌲㌵晥搹ㄵ昸ㄸ㜷攰慡捣挰㈱摦挰ち捦㑣㜵〵捥愵换㌱愵攳敥挰㑢㌲〳晦昰㉦扦慦㈲ㅤ扣㠱つ㔷攰〶㜷攰㤴づ㙣ㅤ扣㙦㝤〳㜷㘲㤴捣㠳㔷攸ち摣散ちㅣ㍥ㄱ㡥㜶㝦㝤㘳㐲㐱㌷㝣搱攵晦昵ㅡ㡦㕥㥥㡣〷昸づ慥挷㤷慦㜶㍣㉦戹ぢ〶愲昸㙤㡢㌱㡣慥慣搹㥦捤敡㔴㜸㌹っ愳ㅢ扤愷㙢㑣㜷㈷㠶㕦㔱〴戳ぢ扤㙢㌵愶㠷ㄳ挳㙦ㅡ㠲搹㤵㕥㝥挹㤰扥㜶㜳㘲㉥搵㤸㥥昴昲ㅢ㠱㘰㜶㜷㘲搶㘹㑣㉦㝡慦搶㤸摥㑥捣㝡㡤改㐳敦〶㡤改敢挴摣愴㌱晤攸攵㐷慥昴㔵攴挴摣慥㌱晤改攵愷愷㘰㡡㥤㤸扢㌵㘶て㝡㌷㘹捣〰㈷㠶ㅦ㙣挲扤㠴摥〷㌵㘶㑦㈷㠶㥦㔱㠲搹㡢摥㐷㌵㘶愰ㄳ戳㐵㘳〶搱晢㤴挶散敤挴㍣慢㌱㠳改摤慡㌱㐳㥣ㄸ㝥〸㐸㕦晢搰扢㑤㘳㑡㥤ㄸ扥㥦ぢ㘶㕦㝡昹㔶㉥摣㠷㍡㌱㙦㙡捣㌰㝡昹慥㉣㤸攱㑥捣晢ㅡ㌳㠲摥て㌵㘶㍦㈷㠶㙦㤸搲搷㐸㝡㍦搳㤸㔱㑥っ摦晢〴㌳㥡㕥扥敤㐹㕦㘳㥣㤸敦㌴㘶㝦㝡昹づ㈶㤸戱㑥っ摦㤱㈴捥㌸㝡㝦搶㤸〳㥣ㄸ扥戹〸㘶㍣扤㝣㕦㤱㌸〷㍡㌱㝣㥦㄰捣〴㝡昹ㄶ㈱㤸㠹㑥っ愷扣㘰㈶搱换搹㉥㤸挹㑥㡣㑣㍤捥扡㌲㜸昵㘶㜲ち捡㙦晡㜲ㄴ㜰挵㑥㈶㥦〷挵㐹㈸愸愹ㄶ㑡愶ㅦ㔱搳㔰搷㥢挹㘹㈸愸改ㄶ㑡㈶㈰㔱ㄹ㍤㜲㈲ち敡㈰ぢ㈵㔳㤰愸㡣㔸㥣㡡㠲㥡㘵愱㘴ㄲ㝡㔰㥣㡣㠲㥡㘳愱㘴ㅡ㝡㔰㥣㡥㠲㍡挴㐲挹㐴昴愰㌸㈱〵㌵搷㐲挹㔴昴愰㌸㈵〵㌵捦㐲挹㘴昴愰㌸㈹〵戵挰㐲挹㜴昴愰㌸㉤〵㜵戸㠵㤲〹㐹㔴㠶㕥㥣㤸㠲㍡搲㐲挹㤴昴愰㌸㌵〵㜵戴㠵㤲㐹改改㤱㤳㔳㔰扦戳㔰㌲㉤㍤戱㌸㍤〵戵搰㐲挹挴昴愰㌸㐱〵戵挸㐲挹搴昴昴挸㈹㉡愸㙡ぢ㈵㤳搳ㄳ㡢㤳㔴㔰㌵ㄶ㑡愶愷〷挵㘹㉡愸㕡ぢ㈵ㄳ搴搳㈳㈷慡愰ㄶ㕢㈸㤹愲ㅥㄴ愷慡愰敡㉤㤴㑣㔲㑦㡦㥣慣㠲㑡㔸㈸㤹愶ㅥㄴ愷慢愰㤶㕡㈸㤹愸ㅥㄴ㈷慣愰㤲ㄶ㑡愶慡㘷㕣㥣戲㠲㙡ㄲ㤴愹㑦〵挵昹㈹㡢㙤㙢昱愱捦㑢改㤳戱㙦㍥㥥㈷捤㈹㈹つ㙢㌲ㅢ㑣㍤㥦ㄴ愷愳㈰捥捥㐴㈸捥㐰㘹㌸换搵挰㐹㈷つ㘷扡ㅡ㌸捦愴攱っ㔷〳愷㤶㌴㥣敥㙡攰㙣㤲㠶搳㕣つ㥣㐰搲㜰慡慢㠱㜳㐶ㅡ㑥㜱㌵㜰㥡㐸挳挹慥〶捥っ㘹㔸敤㙡攰㘴㤰㠶㔵慥〶㥥晦搲㜰㤲慢㠱愷扣㌴㥣攸㙡攰㔹㉥つ㈷戸ㅡ㜸㘲㑢挳㑡㔷〳捦㘵㘹㌸摥搵挰搳㔷ㅡ㔶戸ㅡ㜸挶㑡㐳㡢慢㠱㈷愹㌴㉣㜷㌵昰扣㤴㠶㘵慥〶㥥㡡搲搰散㙡攰搹㈷つ㑤慥〶㥥㜰搲㤰捡㙣㈸昸㝦戲㔰㤰挱</t>
  </si>
  <si>
    <t>㜸〱敤㝤㜹㥣ㄴ挵昹晥搶散敥戰㍤ㅣ摢㜲愸愰挸㉥戸ㄱ〴㤱㔳ㄴ㐵搸㠳㔳敥〵〴ㄵ㤷搹摤ㄹ㜶㘰㜷〷㘷㘶㌹㔴愲愲昱挶㉢㉡攰㝤ㄱ㡦〸㌱愲㘲搰㜸㘳㠸㘷愲挶㈸㥡㜸ㄱ㌵㜸㥢挴愸昱昸㍤捦摢㕤戳㍤摤㍤㝢㄰昳昹昹挷户㤹㜹愹㝡敢愹户敡㝤扡扢愶扢敡敤摥ㅣ㤵㤳㤳昳㍤㌶晥捦㉤㡦㠹晤㉢㔷㈵㔳㤱㠶挱攵昱晡晡㐸㑤㉡ㄶ㙦㑣づ㉥㑤㈴挲慢愶挶㤲愹㕣〰㠲㔵㌱㤴㈷昳慢㤲戱㤳㈳〵㔵换㈳㠹㈴㐰昹㌹㌹〵〵㐶〰攵㍤敤慦愹㌳〶㙢ㄹ㜹ㄴ㐰攵ㄸ㐱㡡づㄴ〵ㄴ〶㐵㠸愲㈳㐵㈷㡡捥ㄴ㕤㈸ち㈹㑣㡡扤㈸扡㔲㜴愳攸㑥搱㠳㘲㙦㡡㝤㈸昶愵㘰晢㐶㉦㡡晤㈰㍡敤て㌱愷扣㙣㐶昵ㄲ㜸㔳㤹㡡㈷㈲㠳㡡收㔹㝤ㅥ㌳㜴攸攰愱㠳㠷つ㍦㘲攸攰㈱㠳㡡捡㥢敡㔳㑤㠹挸㤸挶㐸㔳㉡ㄱ慥ㅦ㔴㌴戳愹扡㍥㔶㜳㑣㘴搵㥣昸搲㐸攳㤸㐸昵㤰攱搵攱ㄱ㠷てㅤ㌱㜲㘴昴㠸㈳づ敦搴ㅢ㤶愷㤷㤷捤㑣㐴愲挹ㅦ捡收〱戴㌹愳扣㙣昰昴㐸敡㠷戲搹〷㌶㘱戲㈲摥㄰㡥㌵晥㐰㐶昳戹㑦㐷㔶㐴㙡㘲摣昹㤱㐸㈲搶戸㜸㌰扡㥤㐱㌴㜲愳〶㤷㈶㤳㑤つ换㜸ㅣ㤵㐷敡敢㘷㐷愲戲搳ㅢ㉡㤲愹㤹攱㐴㐳戲㔳〳昹㡢㈴㈲㡤㌵㤱㘴㤷㠶昱㉢㙢㈲昵㌶㌰㔹搰㌰㉦㥣㤸ㅥ㙥㠸攴㌱㔱搸㘰敤挳挹戵㤱挶㔴㉣戵慡㜳挳摣㘴㘴㜶戸㜱㜱㠴㤰晣㠶㠹㑤戱㕡㤵㤷㠷㑦㑥敥㐱㝥㍤㤳ㅤ㠵晥㌴㤴搷㠵ㄳ㈹挹㜱ㄷづ昵挳㍡づㄷ昱㈲愳㕦㍣愴㡡㕣戵戸捦㉡㘳つ挷㐴ㄲ㡤㤱㝡㌶挲㍤㌹搰〵ㄲ㠲慣晤㤰㘶㑡扢挳扤愴㍡摡㈷ㅦ㝤㘱㉢挱㈲㠸扤㉢收㌶挶愲昱㐴挳愰㘹戱挶㌱㐳〷㑤ぢ慦ㅣ㌳㜴搸攱㐶㌱捡㡣扥㐴昵㠳搸㙢㕡慣愶㉥戶㌸摣㔸㔴㤹ち愷㈲愳㐷㡤㌶づ㈴愰〴㐲攵敤挴㘹敥㌴捥㔳㉤㔰ㄵづ㔴㔵〷慡㙡〲㔵戵㠱慡㐸愰㉡ㅡ愸㕡ㅣ愸慡ぢ㔴挵〲㔵㑢〲㔵㑢㠱搱㕢㐱㠷づ〱㝢ㅢ㝢敥㜵晦扡摢摣㌰晥攷挵慦昷晢㜸散扣户ㄴ捦㙣ㄹㄸづ㐲㈲㕢㘷晢愳捣ㄸ〰ㄱ㍣ㄸ愲攳攴晡晡㔸㘳㍣㤶ㅣ㝤昸㘸㘳㈰㡢〶㐱㈸昵㈲扡挹慥捥㝣敡ㅦ㝦㥥㝦㘴昱戸ぢ昷㔹晡改摡改ㄵ㉦㈹づㅣ搲挶㘰㈴戲戵㜱㈸つつ㠱〸づ㠵攸㍣愳㉥ㄶ户挹㐰㉢挳㔸㌸ㅣ㐲愹㘷散㔶ㄶ㝤昳㥦㌷敥㥦ㅢ㈹摤昴敦搹㝦ㅣ㜶捣㍥扤ㄵ㐷㈶㘹㘵㈴ㄲ搹㕡㌹㡣㠶㐶㐱〴て㘷㙡㘶㔳愲戶㐹攸㍥㠲搹搱㄰㑡㙤户㕢戸戴摦㝤㉢㉦扥慦戸㝣敢搰㌷㉦㝦㌴昹昷戵㡡挳㥥戴㜰ㄴㄲ搹㕡ㄸ㐳㐳㐷㐳〴挷㐲㜴挲㕥㙦㡣㈴攳愹㌰昷改㌸㤶㤵㐲㈸昵㤰摤挸昶㜷㍦㉥扤晢戵晥攳㉥㕡ㅥ摤㝥挸户㥢愳㡡㘷㤸㌴㔲㡥㐴戶㐶㉡㘸㘸㍣㐴㜰〲㠴㤳慣攱愳㡤㠹㉣㥣〴愱搴㔶扢㤵〵敦㍤㌲敢愳挹捦㑦扣戰挷愶㍦㍣㜱敡昵㕦㉢㡥摢搲捡ㄴ㈴戲戵㜲っつ㑤㠵〸㑥㠳攸㍣㌳搲愸㡦捦ㄱ愳㡤改㉣㥣〱愱搴㕤㜶㉢昷㤷摦㝦㔵敦攲㜷愶㕤㝣㝣㔵挱㤷敢户ㄴ㈸晥㌰㐸㉢戳㤰挸搶捡㙣ㅡ慡㠴〸捥㠱㜰㥦〹搸昹㜳〹㤸〷愱搴敤㜶㑢摦摤㘶㕥晣摡搴挴昴ㅢ㜳㜶㝣㌸昳㡢㔳㥦㔶ㅤ㔱㉣㉤捤㐷㈲㕢㑢ぢ㘸攸㌸㠸攰昱㄰㥤㡥㡤㈵㙢昰〳ㄹ㙢攴慥㌹㠱㘵ぢ㈱㤴扡挹㙥攴㤴戳㕦㤹㝦敢挶昹㤳㌶慦晥㝡换换敦摤㝤慦攲慦㥢㌴㔲㠵㐴戶㐶ㄶ愱捣〸㐳〴慢㈱㐲㤳ㅢ㙢㘳攱挶昰攸㤱愳㡤ㅡ㤶搴㐲㈸㜵戵摤挴愶戲㤱慢扥㙣攸㌷攳扣摤摦㑤晡戴晦戴戰攲㙦愷㌴ㄱ㐵㈲㕢ㄳ㡢㘹愸づ㈲ㄸ㠳㜰㌳㠶㝤戳㠴㠰愵㄰㑡㕤㙥户㜴㕢散挹㉤敢搷㌷㔶㍣晣挰㡥㥢〶っ敡搲㐳昱〷㕡㕡㙡㐰㈲戳愵㘱改㔱慡㤱㠶攲㄰挱㘵㄰ㅤ愷㐷慡ㄳ攱攴搲昰㘸ㅣ㘵㈷戱㈸〱愱搴㕡扢㡤㥡挷晡ㄴㅣ摥攵扢㡡㡢ㅡて搹搹昱昴㙦㥥㔴晣晤㤷㌶㔲㐸㘴㙢愳㠹㠶㤶㐳〴㔷㐰㌴户㠱㥤戲㤲㐵慢㈰㤴㍡摢㙥攳㤲㤷挲ぢ昶晦㍣㌰㙥昳愲捦㑦㑡散㝦捡㥡㝣㕥㕥っ昷ㅢ慡摤扦〲ㄳ㜰昵㔰ㄳ㑥愶散ㅦ㈸㥥捣㍦散敦㔷敢㍦㕦ㄳㄲ㌵晦晢㥦㉦㌴昲㠳晣㝣ㄹ愷㤰晤㔳㈱㠲慢㈱㝡愴㝦愲㡥㡤㌵㈶㡢愶㐶ㄶ㐷ㅡ㙢㤳挶㑦〹㍡つ㐲愹搳敤㕤昴挵㉦㠶扥昵搵ㅤ捦㤶㙤敢㜹㙢㥦㤷扥㕢昱戴攲挵㥦ㅣ〶㘷㈰㤱㜹ㄸ㌴晦㈰慥愱愱㌳㈱㠲㘷㐱㌸㠷㌴ㅣ搰㍦㘳攱搹㄰㑡慤戲㕢搹㝣改戵戱㕥㍢ㅦ㥢㝥换愰㐷ち〳晢㥣戵㐳㜵㐵戱戴㜲㉥ㄲ搹㕡㌹㡦㠶捥㠷〸㕥〰搱㘱㜲㝣㐵㜸㌴散㕦㐸昵㕡〸愵ㄲ戶晤戲㔵㘵扤捡户㙦㉥㕤晦㡦慡晤㕥戹昹㡤慢ㄴ㉦㕣挵晥挵㐸㘴戳㝦〹つ㕤ちㄱ扣っ挲㝤㙡攲戴昹㌹〱㤷㐳㈸戵搴㙥改搷㠵攷慣摢晡搵㘳ㄳ㝥㌳㜰散㤶㑢㠶ㅦ㝢㠳攲搵戱戴㜴㈵ㄲ搹㕡㕡㐷㐳敢㈱㠲ㅢ㈰ㅣ扦㌳㜰攷㉡㤶㕤つ愱㔴慤摤挸攳㙢ㄷ㉥ㅤ戱㘲攵攴〷㍦㥣晡挰㤵愷㑤扡㐲昱敡㕢ㅡ戹ㄶ㠹㙣㡤㕣㐷㐳搷㐳〴㙦㠰攸愸て〱㔲㜶㈳㡢㙥㠲㔰㙡愱摤挶㡢ㄷ㑥搹敦ㅦぢ慢㑢㌷㈶㤷㤸攵敦慦㥦慥昶㐶戱戴㜱ぢㄲ搹摡搸㐸㐳扦㠰〸摥ち㤱ㅥ㌰搱挴㙤㉣戹ㅤ㐲愹㜹㜶ㄳ摤扥㥢㝥昴戵㈷㍦㌳攵慥㡦搶㉥晥㜰晥㡣ㅥ㡡户づ搲挴㉦㤱挸搶挴㥤㌴戴〹㈲戸ㄹ挲挱ㄵ㝥㕤㝥挵戲扢㈰㤴㥡㘱㌷㜲挵搳ㅦつ摥昶㐹摤昴戳挶㙦摣ㄴ㝤㘰挵戳㙡㕦ㄴ㑢㈳㜷㈳㤱慤㤱㉤㌴㜴て㐴昰㕥〸攷〱㡣㤱散㍥ㄶ㙥㠵㔰㙡㤲摤捡挳㤷攴㜶扦㜰㔹摦㈹攷ㅦ昷愷攵敦敦搸㜷愰敡㠹㘲㘹攵㌷㐸㘴㙢㘵ㅢつ㍤〰ㄱ㝣㄰愲㜹㡦愰㡤摦戲攸㈱〸愵㑡敤㌶㝥㝡㐹摥㐱愵慦㤵㡤㝢㜸㜷愷搲㈵㡦㍦摥㔳昵㐲戱戴昱〸ㄲ搹摡㜸ㄴ㘵挶㘳㄰挱挷㈱ㅣ㜴攱昸㝤㠲㘵摢㈱㤴ㅡ㙤㌷昲搰㐵㘷捦晡搷㉤敦㔴摣昸晥搸㙢敡㌷扣㜳㡣摡て挵ㅣ㤶㡤摦㔱散㠰〸晥ㅥ㘲㍦㝤昸㔸搷㜵㐵ㄹ攳挸㔳㠴㍥つ愱搴〸摢敥㘳ㄷ㕤昸㡦㌹㌳㜷㑣㕡晢㡢ㄱ愷慦㈸㍦昵攴㑥捦愲㜸㤶㝤㤱㕤㤱〸慦挰㙤㑢昳ㅤ搱戰挱㐳昸慦昵㕢㐱摣〹㐶㐷㐶㐷㐵㠷づ慤ㅤ㌹㈴㍣㍣㥣㕦っ戳㙤扤攷愰㕢㥤愲攸㜹㙤㝣㠵摣㠴散㕦ㄶ㑥㐶㥡〷昵㠱㜶㔹㔹扣〹愳攳㝥晥㠵㜲㡤摦换㕤搶㙣挴㔳慤ㄲ户㘸㤱愴戴㜷㠰扢摡扣㜰㝤㔳愴㜴㘵捣㉡敥敤㉡挶つ㕡扣㍡㝢改㠴㐴攴愴㜴愹愷㐷愵㤸㐱㔸㉥戶㍤㕥㕡㐵㔶扦㡡捡敢攲挹㐸愳㜴㙦㘰挳捣㔸捤搲㐸愲㌲挲昹㠷㐸慤戸摡㠳㐵昶㕤攲挰ㄹ㡤㜰ㄴ昷㝤戵㝤㥤摡攸昸㤵㈹晣㥥㐴㙡搱摦㘵㤱㐴㙡搵㥣㜰㜵㝤㘴敦っ㠸搵㈶ち㝡㘶愸㈷挴㙢㥡㤲攵昱挶㔴㈲㕥㥦㔹㔲㕡扢㍣㡣㍢搳摡㘹昱摡〸㙥㉣昳戸攵愸㥣摣㕣愵㜲づ昶扢㘴愰摤攴㘰搹ㄱ㡥㕤摣ㅢ晢㝣摦捣挳㙥昰㙣㜸〷㉦敡㈳㍣㈶〳〷戶㘲㑣散搲捣㠰散㐰㠷㑦㥣慣㈱扡㝦㜶戴昴㌱扤攷晥户攰㐰愰㥢敤晤昸攵戸㝢㥦ㄴ㙥慣慤㡦㈴㕡㥣㙡㔲散㤱昱ㅣ㐴晥㔰㥣捤㔹搹换〳㐲慤㔴慢昲㔷挴㙡㔳㜵挱扡㐸㙣㜱ㅤ慦ㄵ㌱ㅤ㔵㔰㐰㙡㍤㥢昱〷愸㡣㍦㔲扣〰ㄱち攵〴㕦㈴㈸ㄸ㌲㕥戲昲昹㝤昱㝦晢攷〵〲愸㘵挸㍣〴㈶㡤㤲昹つ戸㕣㑣收收晡㜹㌹㈹㥣慣㑢昱昰㙣戹㤰昶晥㐴昱㌲㐴晥㠱㄰慤㑥㍢昰㝡㌹㡦戳㉢㥤ㅢ㉡㈲搱㌰收戴攴散㔶攱晣〶㙢㥡愴㈲㤲慣㌱㌸㥦㠲摢㡡挸捡㈰㔲㌸昹㍢㌵昰攸㡦慣㑣㔵㠴㔳攱づつ㤸㤹挱㕥㌲〰ㅡ㈸戵慣ㄴ㙢㜶ㄶ㥤慥ㅤ戲㜳戰㘰㑡搲㘱愵愳㈸㉣㑢㌸㜱㜰扥攴攴摡戲㘵㈷搰㜷㕥㝣〶摤〷㝡收っぢ㈶㝥㙡㈷㐶ㅡ攷慣㕡ㄶ㐹ㄲ㕥㄰㙣㤱㑡昷改㐵㘳㌳㙡慡攷愶㘲昵挹挱攸改挴㐴扣㘹搹て㘹㠷戶㡣㍦㐳攸㉤扦㍦㡥攲戶晢〴扡㜲㍡㉣攷扥愹慡捡㈹愰㌵㙡㡣㝥ㄴ㍣㕡㘱散㝢晣㈷㥢昱ㅡ晥ぢ戵㔴㤶㕦〲㐴㝢㘶愳昲㠱敦搴〰㠶收㈴㈲㌲扦㔶㈰ㄹ戰摤戹攱搸㜸㘲㘹㜵㍣扥㤴挷㔳ㄷ挹㈵敢㈲㤱ㄴ攷慣㍡摡㜳㜴㌲ㄷ愷㔴㙥㙥挶㥣㤳㘳㜲慢て散〷摦㠰攸㕣㕡㕦㕦愴㉤㈶㠳㙦㐲㤵㡢搹戳攰㕢㐸散慦〷慦㈲づ扦昵挹㈲㡣散㥣挵ㅤ扣戲㍥戹㔲ㅤ〰〶㌸㔷㜴昸㠰戲攷㡢愶㉤慤戸晥捣㉦晥扡敦㤴ㅢて㔳扤敤〲捦㐴㔵㝦搸㉣挶搷搸〵愱昶〳㡣㈳ぢ搲㤹㥢昱㉥昲挶㝢ㄴ敦㐳㘰㝣㄰挶㌱㍣散戶戲㙡〰晥攷㄰㘱㝣㐰昱㈱㠴ㅡ〸挱ㄳ搴昸〸㐲㙦慡㉢散㜳扦换扥㍢ㄸ㙡敦扥晢っ摡㤰搱㐲㤹ㅡ〴〴昷㥦㐱扥㡣㌷㈹挸㡥㉡㠰㘱㕦〲㍡搸〵㥥㔹戴㐳㔱㑤〸昸㥡昵昳〱昳㈷攰ㅢ戶昱㉤挵㜷㄰づ〲㜸㄰㈲慢㠶㐰㉤〴昰戴㌶〲㄰㙡ㄸ㔴㐲㐰㉥㜲㝡㔳摦㝣攷㈰㘰㈸搴㕥〲㍡搰愶搱㐲㤹ㅡ㡥㝡㝥〴㝣づ攳扥〴㝣㘶ㄷ㜸㈶昸づ㠳愵㘲昶挲㘴㤷㍦〱捣㥦㠰慥㈸㌶扡㔱㜴㠷㜰㄰戰户㤵㔵愳㘰㐴〸搸㠷愰㝤㈱搴ㄱ㔰〹〱㍤㤱搳㥢㝡搷㐹挰攱㔰㝢〹攸㑤㥢㐶ぢ㘵㙡㌴敡昹ㄱ昰㝡㌶〲㕥戳ぢ㍣昳㡦㘳㘰愹㤸扤昸〹扢晣㙡㔶〲晡愳搸ㄸ㐰㜱㌰㠴㠳㠰㐱㔶㔶ㅤつ㈳㐲挰㈱〴つ㠶㔰攳愰ㄲ〲づ㐵㑥㙦敡て㑥〲挶㐲敤㈵㘰㌸㙤ㅡ㉤㤴愹㔲搴昳㈳攰挹㙣〴㙣户ぢ㍣㜳愳ㄵ戰㔴捣㕥ㅣ㠵㐶搵攳㔹〹㌸ㅡ挵挶㔸㡡㜱㄰づ〲捡慣慣ㅡて㈳㐲㐰㌹㐱ㄵ㄰㙡㈲㔴㐲挰㜸攴昴愶戶㌹〹㤸〰戵㤷㠰挹戴㘹戴㔰愶㈶愱㥥ㅦ〱㜷㘵㈳攰㔷㜶㠱㘷摡昶ㄸ㔸㉡㘶㉦㘶戳换㥢戲ㄲ㌰〷挵挶㕣㡡㜹㄰づ〲收㕢㔹㌵ㄵ㐶㠴㠰〵〴ㅤ〷愱愶㐳㈵〴ㅣ㡦㥣摥搴㉤㑥〲愶㐱敤㈵愰㡡㌶㡤ㄶ捡搴っ搴昳㈳攰慡㙣〴㙣戰ぢ㍣㌳捡戳㘱愹㤸扤愸㘳㤷搷㘵㈵㘰〹㡡㡤愵ㄴ昵㄰づ〲ㅡ慤慣慡㠴ㄱ㈱㈰㑥搰㌲〸㌵ㄷ㉡㈱攰㈴攴昴愶㉥㜲ㄲ㌰〷㙡㉦〱㑤戴㘹戴㔰愶收愱㥥ㅦ〱㘷㘵㈳攰㑣扢挰㌳搱扤〰㤶㡡搹㡢㥦戲换㘷㘴㈵攰㜴ㄴㅢ㘷㔰慣㠱㜰㄰㜰㤶㤵㔵挷挱㠸㄰昰㌳㠲捥㠶㔰㥣〳ㄷ〲捥㐱㑥㙦㙡愵㤳㠰攳愱昶ㄲ㜰〱㙤ㅡ㉤㤴愹㠵愸攷㐷㐰㘳㌶〲ㅡ散〲捦㈴晣㈲㔸㉡㘶㉦㉥㘷㤷㤷㘶㈵攰㑡ㄴㅢ敢㈸搶㐳㌸〸戸捡捡慡㌰㡣〸〱㔷ㄳ㜴つ㠴慡㠱㑡〸戸ㄶ㌹扤愹㙡㈷〱搵㔰㝢〹戸ㄱ昸㤰搱㐲㤹慡㐵㍤㍦〲收㘷㈳攰㔸扢挰戳㐴戰ㄸ㤶㡡搹㡢㍢搸攵戹㔹〹戸ㄳ挵挶㈶㡡捤㄰づ〲敥戲戲慡づ㐶㠴㠰㕦ㄳ㜴㌷㠴㕡〲㤵㄰戰〵㌹扤愹愹㑥〲㘲㔰㝢〹搸㑡㥢㐶ぢ㘵㙡㈹敡昹ㄱ㔰㤶㡤㠰㔲扢挰戳㜲搱〸㑢挵散挵㈳散昲搸慣〴㍣㠶㘲攳㜱㡡㈷㈰ㅣ〴㍣㘹㘵㔵ㅣ㐶㠴㠰摦ㄱ戴〳㐲㥤〴㤵㄰昰㝢攴昴愶づ㜳ㄲ戰っ㙡㉦〱捦搲愶搱㐲㤹㑡愰㥥ㅦ〱㠳戲ㄱ㌰搰㉥昰㉣慢㌴挱㔲㌱㝢昱㌲扢㍣㈰㉢〱慦愰搸㜸㤵㘲㈷㠴㠳㠰搷慤慣㕡づ㈳㐲挰㕦〸晡㉢㠴㕡〹㤵㄰昰〶㜲㝡㔳㐵㑥〲㔶㐰敤㈵攰ㅤ摡㌴㕡㈸㔳慢㔰捦㡦㠰扤戳ㄱ搰挳㉥昰慣昹㥣〲㑢㉤捣搸㘵㉣戳㜴〷㌶㘳挶慥㔳㜴㐲慣㍥ㄵ㐹挸愴㑣㘱ㄴ晦㔹㜱㄰㤲敦捣㠹愸㐴戸挶㡡㌰攸ㅥ㉤挷㕣ㄴ〲㉦㔲慢㥡㘷攷㍣㜳㘱搶㔴搱晦捤昸晤攸㘶晣㘴扥㉦㘳搶慦㠵ㄹ㌵ㅣ㌴慥㌹扦㤶挱㡥㠳㠸㤳㕤扥昷攷㜲㐸つ㠶攵捣㠳㡣㜸昷㘴㠲㐴㤷愴昱捥㠳㤰攸㈱晡㘶摡ㄹ慣㤳㐶晢ㅣ愴慣㤴㜵搶㡤ㄳ㙢晦㌷㘷改づ㡦戳收㉣㍦攴㐸昸ㄱ挵挷ㄴ㥦㔰㝣ち愱ち敤㘱㤶㌷昴晣㍥ㄸ挸挹昹㌳ぢ㡣捦㠹昹〷挵㍦㈱ㅣ挳散ㄷ挸〶晦つ㔱愸搷㥥戹收㠱㤵〳摣㠴㜳㕤㔵㠶摥㉦㔹昱㉢㠸㑥㕦㐳㑣㥦ㄴ愹挷晣昷てㄵ㤲㤶晦㔳㌴搳昲㡣ㅤ㡥捥慥〰敤摤㔰戹慡戱愶㉥ㄱ㙦㐴㘰㈰㈷ㄲ㑢㙢㄰搳㤵㔴攱㘰挳搴㜸㜹㔳㉡搸㌰㈹㠶晦㍡㌵捣㡥㉣㡢㠴㔳攵㔸摦挰㉣攵㔴慣愷换ㅣ攴攴摡㤵晦㍦攷㈸㜳昲攰㐲㡥〲㠱㝡㥡㔲戹捦㕥㙢戶搰愶㜷㜰㐵ㅣ昱㠱ㄱ〹㡤㈴敤挱㈰收㥢㝦㠴㤳㤰㌹挶㝦搰扢敢㍦扢攳挸㤲㙢㝦昵扤晤晦㘹㤸晡㤱捤㔸つ愷扤扦挴摦愱㑡愸愵㌲㜵ㅡ敡愵㝦㠹㠳戹㌸㤲㜳㜱ㄸㄸ㙦㤱挳晦㝣㥢㘵㕥收㙢扢挰戳扣扦〶搵㡡搹㤳づ㌰愴扥〴捣㝦㕥㠶〱愶㐶㠸愲㈳㠴攳㍣改㙣㘵搵㤹㌰搲㤷㠶扡㄰㔴〸愱㝥㠶慣㕣㡥㐸㐰㉡㌲摣搴㈷㘸㈳㍤㌳㜷ㄶ㌴㕥ㄲ扡搳愶搱㐲㤹㍡ㅢ昵搲㈴㌸㘶收晥㤶㡤㠰㕤㜶㠱㈷昲攰㍣㔸ㄲ〲㝡戳换㙦㘷㈵愰て摤㉡愲㈸㘶敦㥡愷㈶晢㔹㔹㜵㍥っ昵愵㍢〷ㄲ㔴〲愱㉥㐴㔶〸昸〹㜲㝡㔳慦㍡〹戸〰㙡㉦〱〷〳ㅦ㌲㕡㈸㔳㙢㔱捦㡦㠰攷戳ㄱ昰㥣㕤攰〹㡤戸〴㤶㠴㠰攱散昲㌳㔹〹ㄸ㠹㘲攳㌰㡡㔱散㕤㌳〱㐷㔸㔹㜵㈹っ昵愵㍢愳〹㍡ㄲ㐲晤ㅣ㔹㈱攰㈸攴昴愶ㅥ㜷ㄲ㜰ㄹ搴㕥〲挶〱ㅦ㌲㕡㈸㔳㤷愳㥥ㅦ〱扦挹㐶挰晤㜶㠱㈷㘲㘳ㅤ㉣〹〱㤳搹攵晢戲ㄲ㜰っ㡡㡤愹ㄴ搳搸扢㘶〲㘶㔸㔹戵ㅥ㠶晡搲㥤㤹〴捤㠲㔰㔷㈱㉢〴捣㐶㑥㙦㙡㤳㤳㠰つ㔰㝢〹㤸〷㝣挸㘸愱㑣㕤㡤㝡㝥〴摣㥣㡤㠰㥢散〲㑦㌴挹㜵戰㈴〴㔴戱换㌷㘴㈵㈰㡣㘲愳㥡愲㠶扤㙢㈶㈰㘲㘵搵昵㌰搴㤷敥㐴〹㕡っ愱㙥㐴㔶〸愸㐳㑥㙦㙡㥤㤳㠰ㅢ愰昶ㄲ㔰て㝣挸㘸愱㑣摤㠴㝡㝥〴慣捤㐶挰㠵㜶㠱㈷搴㘵㈳㉣〹〱㑤散昲昹㔹〹㔸㠱㘲㘳㈵挵㉡〸〷〱愷㔸㔹昵ぢㄸ敡㡢慦㜱㉡㐱慢㈱搴㙤挸ち〱㍦㐵㑥㙦敡っ㈷〱户㐲敤㈵㘰つ昰㈱愳㠵㌲㜵㍢敡昹ㄱ戰㈲ㅢ〱换敤〲㑦㈰捥㥤戰㈴〴㕣挰㉥愷戲ㄲ戰ㄶ挵挶㐵ㄴㄷ戳㜷捤㐷挰愵㔶㔶㙤㠲愱扥㜴攷㌲㠲㝥づ愱㝥㠵慣㄰㜰㌹㜲㝡㔳㑢㥤〴㙣㠶摡㑢挰㝡攰㐳㐶ぢ㘵敡㉥搴昳㈳㈰㥣㡤㠰㐵㜶㠱㈷㐸㘸ぢ㉣〹〱㌷戲换㈷㘶㈵攰㘶ㄴㅢ户㔰㙣㘴敦㥡〹戸搵捡慡㝢㘰愸㉦摤戹㡤愰摢㈱搴㝤挸ち〱㜷㈰愷㌷㌵搷㐹〰㠳㡥扣〴㙣〶㍥㘴戴㔰愶戶愲㥥ㅦ〱挷㘴㈳㘰㡡㕤攰㠹㕦摡〶㑢㐲挰㔶㜶㜹㔲㔶〲㝥㠳㘲㘳ㅢ挵〳散㕤㌳〱扦戵戲敡〱ㄸ敡㑢㜷ㅥ㈲攸㘱〸昵㕢㘴㠵㠰㐷㤰搳㥢ㅡ敢㈴㠰昱㔰㕥〲㥥〰㍥㘴戴㔰愶ㅥ㐲㍤㍦〲㐶㘶㈳㘰㠴㕤攰〹慥㝡ㄴ㤶㠴㠰㘷搹攵㘱㔹〹㜸ㅥ挵挶ㅦ㈸晥挸摥㌵ㄳ昰愲㤵㔵㡦挱㔰㕦扡昳ㄲㄴ挶㥦㈰搴ㄳ挸ち〱㉦㈳愷㌷㌵挰㐹挰攳㔰㝢〹搸〹㝣挸㘸愱㑣㙤㐷㍤㍦〲晡㘴㈳攰〰扢挰ㄳ昸昵㍢㔸攲摣㡣昱づ晢扤㡢攲㙦ㄴ敦㔲扣〷愱昶戵㐹㈹〳㡡摦收扢愸扦ㄳ戳㥢攲〳〸〷㈹ㅦ㔱挷扢㈸摣㌵敤㐰㤵扥㙣攰ㄳ㉡㍦㠵㔰㑦㈱换扢㥣ㅣ攳㌳㘴戳㕥㉡晦㥥㠸ㄷ㈱㜸攵㑣㌸㌷攳㥦愸ㄲ㌲㕡㈸㔳㑦〳搶㑣㑥㉥㥢㝤ぢ㉡㤵㥦㡤㥣㍣扢挰ㅤ扤㤶晦ㅣ慡戵㈳敡愸㈳晢ㄷ㥤ㄷ㡢慣㘰㤸㐴㤷㈸㥥㤷㈹㙦㑡愶攲ㄲ搳搱㌹㕡ㄱ㥦ㅥ㑦㔵挴㤲换敡挳慢扡㐵敤挴戱㜵㤱㐶㐴㕣㈵㄰㜸攵搲挵㤷㉤㡢搴ㅡ搱捡㜸㔳愲㈶㌲戹攲挷㄰㤱〵晦挰愳〴㘳〵ㄴ戶㍤ぢ㌲捡㐱㑤ㅣ㉤搸㜲昲晦〰㠳敥㔸ㄱ挷扣㑡昳ㄴ㥥〹㘰㘱㌳愳㜳㘲愹晡㐸挷愸㤴㑢扡㈰ちㄶㄱ挶㔶摢㈱㍡愷づ㌱ㄴㄵ㥤愳ㄳㄳ戱㕡㍣昵ㄲ攱捥挰戴㈰ㅦ㐲戲㐲愰㘷挶㤳㌱㍥㈰搵㌹㍡㈷ㄱ㙥㑣㉥㘳昴㑤捤慡慥ㄹ㌹戹㐵捥㡦㤶㈱㜰ㅡ捤挸㕥㘴扡㌰㕡㔹ㄷ㕦㠱㘷昵㥡ㅡㅡ㈷㠶㤷㈵㝦ㄴ㝢〵㈷㥡扤挹慥㔱〱ㄵ〸愸㠲㐰挱㥥敥㥦攰户㌸㘷㝡攳〰慤㐹㐴㔲㤱㈲晢㘹愸㈲㈸㔲㠹㔸㜵ㄳ愹㤳昶㠶㐱收㔱挸摥捣挹晦㈳㔲㉤㑣㤲㜱昲换づ㈹㘴戸ㅣ㝢㥤ㄱ捤敦ㅢ戹㤵㝥ㄴ㤲搳㘳挶㜷攸㔸愷敦㈱愶㑣㥣㍢戹㌹㤰昴扦㝡慥㌰晦〵㔸㜶㑦㍤戸㡦挱㜴摣㕥て㠰扢㔸〷ㄳ㜵㍣戶㜰㡥攲㤸㘰捥㝤㠰㠶愲㠲攱戱摡愵㌹㌹〱愱㕦㥤愲㔳挳搵㤱㝡㑣㌲㌵㠴㔳㕤慣っ㈷っㅢ挲昵㐹扢慣㍣摥搰㄰收挱挷〳户戲㈶㕣ㅦ㈹㠸㤶㌶愵攲㜸㍣挹㠸㐲挸ㄱ㙡慢挲㉢愱ち慦ㄴ㔵愷攸㙣㐶戲㑡㥡戶攲㡢挳㠹㔸慡慥㈱㔶㔳挰っ愳㑤㝦ㄴ㐷㉤㐶㤲㍣㤰愹㌷㍤慡戸愷扥慣㐹㈰散敥挱㤸㠸㈳㜵摣晤㌸戶〳㉡㠸㝦㙡て〳ㅤ㌱〶挹㑦㡢愱㜲ㄱ改〷㡢㌲㈸㐹㕦㍥㤵攸㈱㈴㍦㍤㡤扦㘰ㅣ愶搴㑢〴攰㙢〴〰㘷㠲摦扣㍦㐱戴ㄸ〵搷〱㠰搰搴㜸戸㜶〲㤶㈷攲㠹づ昶㜳戰〵搸戵ㅣ㜴ㄲ㈶攳ㄲ换ㄱ㙢㠵㐰慢攵戱摡㐸愲㠰㡡㑡㑣攷攵㌱愲㌱㘸敤㐳㑣昵攴收攴攷㜷㉣昰㙢㙢戲戶㜵愰ㅤ敤攵㝣㡥㜸戲挷晥㠷戳づ㘷摣〷摣㤲ㅦ㉢ㄸ挶㤳挲昴改㘵㈸改㡦ぢ挰攷㑥㡤㈰㐴晥㥦㔱攸摥㌷㤹㈱㠲〸㈴㌴〰捡㤳㈷㐸ㄹ扣㔸㠰㐰㍦㠹㝡捣ㄷ㐷㍡㍡愲ㄵ㠳㔶愰㘲㠱㝥㉣㌵㔸㠹愳㍣㔲ㅢ戲㐶㕡㑥㘶攲㌷㈲㈷㄰挸挳慥づ扡搷㡤㍣捤挲㔸㐳㘵㐴挲ㄸ搵〱攸㐲戰〳㝡摣㤳㈷ぢ散㔷㘵挶戰昳挹㌱昷㐵㐵㈸㘴挸㐳搳㈱昵ㅡ㙡㙢ㅡち㤰戶㜹ち㤱㠶㡥㄰㙡ㄷ㤴扣㉣㜰晣㠸愹㜷㤱攵てㄹ㘲戸㜸㈴㜱㜳つ㡤敡㍤攸㌸㍣ㅡ㥤㘹攴㝤愴㌸敡愴㡦挲㐲㘸㕢㍦ち㜷戳〶扥㠶㐹㈳㜶㐶㝤㠰㠴敥㌲㤲扡换㝢〱㘳㜴㈵昰㐳㝦㐰㌷〲扡ㄳ昰ㄱ〰摣扤挱ㅥ挸㜵搳戴㌹ㅦㄹ昵㈱㙣ㅦ㘰㜳㐲敡㌳㠷㜱〷㘱晢搲㜸㑦ㅡ晦ㅡ〰㌷㘱摦㐰搷ち㘱摦〲㈲㠴敤㐷㈳摦㈱㤷㐱㔸㙦㘸㕢㈷㡣㈴〹㘱〷搰〸㙣挸㤷㐷㤶て㘱㝤㠰㌱㡡〸っ昸〳㡡〹攸㑢㐰㉥〰㐲㔸㍦攴㝡㘸挲㌲㥦㝦昵愱慣〴㘸㔰挶〰㍣摤扥㠳戲㥦搰晣㐱㌴捦㘰㌹㌷㘵㡣㤰㙢㠵㌲挶捦〹㘵〳㘸愴㍢㜲ㄹ㤴つ㠴戶㜵捡昶㐶㌵㝣昰㠰㌰㡤㘸捡昶㐱㑡㜷ㄹ㍡㝤㡣ㅤ〲㡣㌱㤸挰㝤晤〱㠷ㄲ㌰㠴〰〶改〹㘵㐳㤱摢㑢㔳搶晣㌰慦て㕤挳㠱〴㕤っ搷搳㙤㍢攸ㅡ㐱搳㈳㘹㥡愱㜵㙥扡ㄸ㑦搷ち㕤㡣戶ㄳ扡㐶搱〸挳敥㌲攸㍡〲摡搶改㘲㜸ㅥ㍥㤸晤愴ㄱ㈴攴换ㄸ㍤摤㘵攸㌴㕤㐷〲㘳ㅣ㐵攰㘰㝦挰ㄸ〲㡥㈶㠰㈱㝤㐲搷㔸攴扡㙢扡㌲㥥㑣昶㘱慣ㄴ㘰㌰挶昸㍥摤扣㠳戱㌲㕡㉦愷㜵挶攲戹ㄹ㍢ㅡ㍡㘱㉣㔸〱㐸晢慦晥搴㔸ㄸ㄰㍥挷戳㠹㜱挸㘵昰㌹ㄱ摡搶昹㉣㐳㌵㝣昰㌰㌴㡤㈰㈱㕦㠶晣㘹㠷愰搳㝣㑥〶挶㤸㐲㈰挳〱㝤〰挷㄰㌰㤵〰㐶〸ち㥦搳㤰昳㍢㘳昱㥣㤴て愱㌳㠰〶愱㡣ㄷ搴收ㅤ㠴捥愴昹㔹㌴捦搸㍥㌷愱㜳愰戳づ㐱ㄲ㉡摢㌰㐸挷〵戳㘲戸㥦㔰㔶㐹㈳昳㤰换愰㙣㉥戴慤㔳㌶ㅦ搵昰㐱摣㈰㡤㈰㈱㕦〶〹敡㉥戳㙤晢㠷散㔸㘰㡣昹〴ㅥ攷て㔸㐰挰㜱〴㌰愶㔰㈸㍢ㅥ戹㌴㘵㤹㑦㤴晢㔰戶㄰㘸㔰㔶攵㌰敦愰散㐴㥡慦愲㜹㐶〳扡㈹㘳〸㘰㉢㘷㉤〳〴㠵戲㌰㡤㌰㔲㌰㠳戲ㅡ㘸㕢愷慣ㄱ搵昰挱愳摤㌴㠲㠴㝣ㄹ㔶攸㐳㔹〴ㄸ㈳㑡㈰㐳づ㝤〰㡢〹愸㈳㠰㔱㠸㐲㔹っ戹㙣搷ㅦ㜸㠰搱㠷戶愵愸〱摡ㄸ㤷愸㥢㜰搰㔶捦㈶ㅡ搸〴㘳〸摤戴㥤づ㕤㉢戴㥤〱㠸搰ㄶ愷㤱㌵挸㘵搰㜶ㄲ戴慤搳挶㌸㐴㝣昰っ㌹㡤㘸摡ㄸ㡣愸扢っ㥤㍥搲㤲挰ㄸ㝣㠱㡤㘲愰愲て愰㠹㠰攵〴㌰㜶㔱㘸㕢㠱㕣㝡戰换㜸搶摦㠷戱㔵〰㠳㌱〶㌲㙡敢づ挶㑥愶昵㔳㘸晤㜲〰摣㡣㕤〹㕤㉢攷收㍡㐰㠴戱搵㌴戲ㅥ戹っ挶㑥㠳戶㜵挶慥㐲㌵㝣㜲㡣搳㘹〴〹昹㌲㝡㔱㜷ㄹ㍡捤搸ㄹ挰ㄸ㙢〸㘴㘴愳て攰㑣〲捥㈲㠰挱㡥挲搸捦㤰敢慡㝦ㅥ㜰慤慤㕦㕣攰挳搷㌹㠰㠲慦ㅢㅤ戶ㅤ㝣㥤㑢摢攷搱㌶㘳ㄴ摤㝣㌱㌰戱ㄵ扥ㄸ戶㈸㝣㕤㐰㈳㥢㤱换攰㙢㉤戴慤昳挵㌸㐷㝣戰摡㐰㈳㐸挸㤷挱㡥㍥㜴㕣っ㡣㜱〹㠱っ㠴昴〱㕣㑡挰㘵〴㌰㌶㔲昸晡㌹㜲搹㑥㑣㍣扥散㐳摢ㄵ愸〱摡戶㍡㥡㜰搰㜶㈵㥢㔸挷㈶ㅥ〱挰㑤ㅢ挳ㄹ㠵戶攰㝡㐰昶攰㌷㤵愱㤰㐲敡〶㌶挱㤸挸っ㔲慦㠶戶㜵㔲ㄹ㍢㠹て〲㘶㘹㐴㤳捡〰㑡ㅦ捥慥〵挶戸㡥㐰〶㔷晡〰慥㈷攰〶〲ㄸ㙦㈹愴摥㠸㕣晡戶挱昹挲〹ㅦ㍡㙦〶ㄶ㜴㌲昶㔲ㅢ㜷搰㜹ぢ㡤㙦愴昱㤷〱㜰搳昹ち㜴ㄶ㥤扦〰㘴て攸㘴㘰愵搰㜹㉢㥢搸㠹㕣〶㥤户㐳摢㍡㥤㡣挴挴〷挱扣㌴愲改㘴㌸愶㜶〸㍡㝤㑥晦ㄲㄸ攳㑥〲ㄹ慡改〳搸㐴挰㘶〲摥〰㐰攸晣ㄵ㜲㕥㍡晤㙦㕢㝦つ㉣攸㘴㈴愷㌶敥愰昳㙥ㅡ摦〲㤱捦ㄸ愹ㄶ收戸㌲㈳改扡挰㘶㌰㡡㘹扦ㄴ愶㥦㌸戸㑣㠸愵㜰㈳摤㈹ち㠱愴〴戱昵㤲㘹㈹㐷昸摤挰昴挴㜷ㅦ㙦㔱挶㑣昸〱摥㜲攷搴昸㠱㍥挵搶愴戹㘳慥扣㌵㤰㑣㥥晢昴昱挷㌴㥢慥慣㄰㈸㝢㐲㕤㤵㘴てㄸ㜴昰捥㘹搰晦㘲敥㕤㐶戸ㅣ攳㕥ㅥ㌶ち晦㌰昳㜱ㅦ搲㥣㡡㘷〴㕤换㠷㠸㈳㝥㤲戳㐷㈱㑥挷㕢扡捥㜶㠰敥㘴扣㥢愷㌶ㄲ戲㜳戸㕤改㘲㈷㘷㌴愵㌲㑡挲㉢扢搹㈵㜸ㅥ㜱㐶㈳攷㥡挳㠹摡ㅦ挹扣㈴㝣戳㈶搲㘵㡡㜱てㄷ㌹㘰㠴㥢㘳㌶ㄱ换㔶㕢㙤慥㍦〶搷敤〹㍦㉤㠴愵捥愴ㅢ攷㥥ㄵ晡㕣挰摣戴㐸戸㔱昶㐲㘵慡戶㈲戲㕣㔶㥣㘶㐶戰㕣㠴ㄷ戶搵㐷扡㐹㠵㜴㔶收攰㡣㘸㘹㜵ㄲ慢ㄷ㈹㑥㐸摢㈹㌹搱㡤攸散㐸㝤㤸㉦て挰晣戱㥤㥡㔹㤳㐲戰㜵摡〰㕦っ昰攳搹㐳㘰㈴捦摥㑢㑡昶㔳戰㠵㠳㌷搳〹㥥㐳㝢戸㔷戱摦愲戲㝤㍣㔶㕤戵㠱摢敤㘳㜳㜴㠲㜳挵㌸㤱ㄸ㠰摡挲㌲〸挶㕡㘷慣㌰捦愴㙥㍡㠴摤ㅡ攱㘴昰敡愴㜵㕣㉢改捣搵慤㐴ち㙦捦攰慢㤰ち㜹敡搴㘳㌲㌹ㄵ挳戲㐰晤慡㉥搱挹㡤㌵昵㑤戵ㄱ㔹㔳搰㘳戶㉣㉤晣㈸昶㔷ㅥ〸戱捦愸ㄶ㜸戱㐹㤹㡣㤷㕤敡户㈹散昹ㄲ愳㜱㍦捥㌴ㄹ散㘰㈳㘴㙣戳捦㍢㠶〵户㍢㌰㍢㠴摥㜷㙤㝥慣㐰㕥㠱㠸愱捤愳攲㤸挶攸摡㜲晤〰㠲㥣㜱づ搸搴昸搴㌸㤷㈸ㅤ慡㐹㌱㑢昵愳搸㑦昰搳摡㑤挱㈰㔶㔶昶昰っ愱㤱㥣㑦㘵㤱㠱㑢㈸㜵㕢㜶㈷敦敤昱㌴㈶㠷攴攴㔰㡣扣戶敥㈴㔶ぢㄲ搹㘱㐸〴㈸㙣〸攳戲攵㉡敤㐱散㌵昵㑦攴慣慢㌴㙢㝦ㅡて㐱摢晡㔵摡ㄷ愸㠶て㘲㔱㘸〴〹昹㝥〹愹慦㤳慣〶㘵ㄹ攴ㄱ㘰㡣㐷〹㘴㔴户て攰㌱〲ㅥ㠷挸㘷㜰慦㝢愰挹ㅡ愷㡣ち㌹昹つ㕣捤㈸㘸攰慡づ㑥搳㈰摥晣㠰㌸㙣慣っ〵㍢ㄶ㌰㡥搹㜸〲愸㘷㥦㜹㘶っ晢愳ㄸ〸慣摢㜷㕣挸㙤㘷晢㑦㐲愸づ㔸㘱㜰㕦ㄷ㌳㑡户㤵扢㌳挶昰ち愷㍢㘸㠴挱扣ㄹ㔷扥㑦㐱摢㍡愷㥤㔱つ晤挳㑢㝦㘸㠴摤攵㤷㤱扦扡换挸㘳㈷ち愷捦〰㘳㍣㑢㘰愱㍦攰㌹〲㥥㈷㠰㠱挲㜲攵晢〷攴搲㌳㑤㡥改㜴晦㍢戳ㄷ㠰挶戵㉦挳㠶㜵晢づ捡㕥愴昹㤷㘸扥㌷〰㙥捡晡㐰搷ち㘵㡣晡ㄵ捡㕥愶㤱㘲攴㌲㈸㝢〵摡搶㈹敢㠷㙡㐲搹慢㌴㐲扡昸㍤㄰㕡摤㘵攴㌵㘵㍢㠱㌱㕥㈳戰挴ㅦ昰㍡〱㝦㈱㠰愱挵㐲搹㕦㤱㉢㑣㑦〰搸敦㐶昳戹敦㝡ㄳ㌸㤰挵㄰㘳摤戲㠳慣户㘸昸㙤ㅡ㘶㌸戰㥢㉣挶〰户㐲ㄶ㈳㠴㠵慣㕤㌴挲㔰攱っ戲摥㠵戶㜵戲ㄸ㔲㉣㘴扤㐷㈳㈴㡡㕦挶ㄵ敢㉥㈳慦挹㝡ㅦㄸ攳敦〴㌲收搸〷戰㥢㠰て〸㘰ㄸ戲㤰昵㈱㜲搹敥晥晤㈷㠰㍦㐶つ搰挶挰㘴摤㠴㠳戶㑦搸挴愷㙣㠲㐱挴㙥摡ㄸ㌹摣ち㙤㡣㉢ㄶ摡㍥愷㤱㘹挸㘵搰昶㑦㘸㕢愷㙤〶慡〹㙤晦愲ㄱ㔲挶㉦愳㤱㜵㤷㤱搷戴㝤〱㡣昱㙦〲ㄹ愹散〳昸㤲㠰慦〸㘰昰戲搰昶㌵㜲改㘹戹收㌵〸晦戳昲ㅢ㠰挱ㄸ㈳㤹戵㜵〷㘳摦搲晡㜷戴㕥〵㠰㥢戱㌰㜴慤㌰挶㐰㘴㘱㡣㌷㑦慡〶戹っ挶戰㘰摣〶挶㈲愸㈶㡣攵搲〸搹攲㤷攱换扡换挸㙢挶昰〲㉡扣㐸㥢挰挵晥㠰㈰〱ㅤ〸㘰戴戳㌰㔶㠰㕣晡ㄶ㕥慦㍦昳ㄵ㝣㍥㘷㘶〸㔸㄰挶挸㘷摤扡㠳戰㡥㌴摥㠹挶ㄹ愵散㈶㡣愱挹慤㄰挶挰㘵㈱慣ぢ㡤㌰㠲㌹㠳㌰ㄳ摡搶て㌱㐶㍡ぢ㘱㝢搱〸挹攲㤷攱捥扡换挸㙢挲扡〲㘳㜴㈳㜰戵㍦愰㍢〱㍤〸㘰㜴戴㄰戶㌷㜲㥥㜹㑣㝦扥昶〵ㄴ㝣㌱㔰㕡㌷敥攰慢㈷㙤昷愲㙤〶㌵扢昹㕡ぢ㥤挵㔷搶㤵㝡挶㌹ぢ㕦晢搳挸挵挸㘵昰㜵〰戴慤昳挵挰㘸攱慢て㡤㤰㉢㝥ㄹㅤ慤扢㡣扣收慢〸ㄸ愳㤸㐰㐶㑥晢〰晡ㄲ搰㡦〰〶㔳ぢ㕦〷㈲攷㜳㑡晡慦㉤晣〴㘰㌰挶挸㙡㙤摤挱搸㐱戴摥㥦搶㙦〴挰捤搸捤搰戵挲ㄸ〳愳㠵戱㠳㘹㘴㈳㜲ㄹ㡣つ㠲戶㜵挶㙥㐵㌵㘱散㄰ㅡ㈱㕢晣㌲㥣㕡㜷ㄹ㜹捤搸㘰㘰㡣㐳〹㘴愸戵て㘰〸〱㐳〹㘰昴戵㌰㌶っ㌹扦㙢ぢ晦㜹戵ㄱ㐰㠳㌲挶㘲㙢昳づ捡㐶搲晣㘱㌴捦戸㘹㌷㘵っ㤶㙥㠵㌲㠶㔲ぢ㘵㠷搳〸㘳慡㌳㈸ㅢつ㙤敢㤴晤ㄶ搵㠴戲㈳㘹㠴㜴昱换〰㙣摤㘵攴㌵㘵㐷〱㘳㡣㈱昰㘱㝦挰搱〴㡣㈵㠰昱摡㐲搹㌸攴扣愳㤸㍦㘱㘵挰㠲㌰挶㙥敢搶ㅤ㠴㤵搳㜸〵㡤㍦ぢ㠰㥢戰攷愱㙢㘵ㄴ㘳攸戵㄰㌶㠱㐶ㄸ㠳㥤㐱搸㈴㘸㕢㈷㡣戱摡㐲搸㘴ㅡ㈱㔹晣㌲㘰㕢㜷ㄹ㜹㑤搸ㄴ㘰㡣㘳〸㘴㌰户て㘰㉡〱搳〸㘰㝣户㄰㌶ㅤ㌹㥦戳搲晦搲㘲㈶挰㘰㡣挱摥摡扡㠳戱㔹戴㍥㥢搶摦〱㠰搳户昶搴摤ㅣ㔶戳愷敥收㈲捤昰㌴㠶㙤㜳晡㑥㙦㤹㤳㑥昳㙣搴摦㠰攲挴ㄳ摤㙥㙤ㄲ㐳㌱晥㥢ㄳㄹ㌹挶戱愸摥㝣㈷扤挰㌶挶搰㜰摥㑤㕢㕢昳晤摥昳搱㍦扤户㘴攰捥昴晤ㅥ㘳挴慤㝤换㤰㙤㘹㝢ㄸ晥㜳摥敦㌱㠲㕣昶敤昱戰慤ㄸ㑡㙥敤㕢晢㝥㙦㈱戴慤敦摢㡦㔰㑤扡㝢㈲㡤㔸つ攱愹㐳㘸㌵戹㙣摤扥㌷愹〲挶㔸㐴㈰攳搱㝤〰㘱〲慡〹㘰㠴㍡敦昹㡣ㅡ攴搲户㘹っ㐲搷搵ㅣ㍢慤㤶搵㈲慣挶㐰㔵改㑥㤴㌹扢㍢昹ちㄷ㍥敥ㄸ㍡㑦㝣㈳㉡㘰㙡㤵㤱㡥㤵愹㔵昵㠸㉥㘵㤲㌱㜵㔶㡡昷㤱㔶㌱㈲晤攲〹捣慤攴戹㥦ㅡ㑦搷攵㔳攳ㅤ扢扢摥㠳㈹搵㔸挲㐰捡晣つ晦昱扥敢㌱㕤㥦ㅤ㙦㝥㈹ㅥ敢㜰ぢ搶愱㡢摤㜱㔵㤳㠸㈷攳搱㔴㔱㈵㘲愸㡢昸㕥搱㈸㈶㔷㑡昳搷挱愲㙦㥢㜴㉣慦㤱㝦㍢㘲㌹摦戳ㄷ㕡摡ㄸ㕦搱㈸扤挹㑦昲㑦㈸〸㕦ㅤ㍡戰ㄹ㑥戹挸搶て攴㤹〱搰挶捡挶ㄲ挸捥戹㘶㉥昲摣捣㍣㥤挸搷㠹愰㥤挸㌷㤰㘸㙢摣㈰㙤慢㙡㔵愳㙡㔵㈴慦㐳〷捦㑣扣㈷摥㌰晤ㄶ挴㘰㤰攱㠶昹㔷挰㘵昷昴扤㝦愵㑣㐶㔹㜹㉦㝣㡤㝡㜴挱㘸㠰〸㤹㈱㜴㥣㑥〴ㅢ㤱摤慢扣慣㉡昳慦㜰〴攳㔰㜷㠲㕡㈶㤷㘶攳攵愷挱㘵搰㜴㠱挶ㄱ㕦㙤㜶戴慤ㄸ㈷愱搰攸换㌶㡡㈱㔴㘷攸㠵攷ㄴ昴㑣挸户㤰㕡㝥㉦㠰㈳㍣㈲㔰㠰㤰〶㐰戸㐷搵㜹搰㜰慦㘶敥ㄵㄳㄵ㠸㌰㔶㐲㘲慦散㠵㍣㌷戳慢㑥㜴搳㠹敥㜶㐲敤㠳〴昷㡣㍡〷收挸㥡㜸㝦㌲っㄸ愷㐰㠴捣㝤㔱㐸戰㐱敦つ晡㙡搰㍤戳愷搶㥦㐶搵〰㈲晡㐳愸晤㘸㡣戹㌵搰愷晤改㑤㉤扦慢搱㠴搷㥦㔳愰昵晡㜳〰㉡挰〸㕥慣〴〹㝦晡㈰捦捤㉣搲㠹㘲㥤攸㙢㈷㔴〹ㄲ攲捦㉡愷㍦攷戲㡦攷㐱㠴捣㥦〰㐰戰摢㥦㠳戴㝥㉤戱㐳㠸㌸ㄴ㐲つ㠰㕥晣戹〴晡戴㍦〳愹攵㌷敥敢㑦㠳慦㍦㠳㔰〱㐶昰搶㈵㐸昸㜳〸昲摣捣挱㍡㜱愸㑥っ戱ㄳ㙡㌸ㄲ攲捦㔲愷㍦㔷戲㡦敢㈰㐲收〸〰〸㜶晢㌳㔲敢慦㈶㜶ㄴㄱ㠷㐱愸㔱搰㡢㍦搷㐱㥦昶攷〸㙡昹つ晢晡㔳攵敢捦㘸㔴㠰ㄱ扣挱ㅣㄲ晥ㅣ㠹㍣㌷昳㈸㥤ㄸ愳ㄳ㐷摢〹㔵㡡㠴昸戳搰改捦㉤散攳㐶㠸㤰㔹〶〰挱㙥㝦捡戵晥㜶㘲㡦㈶㠲ㄳ㜴㙡㍣昴攲捦㥤搰愷晤㤹㐸㉤扦㤵づ㝦㠲㥢〱挹㍡㑣慡㔹扥㑥㑥㠲ㄵ㔴挳敢捤㈱攱攴㘴攴戹㤹㔳㜴攲ㄸ㥤㤸㙡㈷搴っ㈴挴挹ㄹ㑥㈷敦㠶〱㘳ぢ㐴挸㥣〹〰挱挱㝢㤰昵ㄹ㔲敥㠵㍡㜳㐸戹てㅡ昷㤰㌲换戶㘲㙣㐵愱晣㈵ㄳ愳〲㐶㔵㈵昴㐲挹㌶攸搳㤴捣愵㤶摦昱づ㑡っ㔲㈲㐳㑡戹慦昷昳㔰㠱〸攳㈱㐸㜸㝦㉣昲摣捣昹㍡戱㐰㈷㡥戳ㄳ㙡㈱ㄲ攲㝤愹搳晢㐷㘰挰㜸ㄴ㈲㘴㥥〸〰挱〶扤㌷攸慢㐱昷捣㉡慤摦㑥搵㔴㈲㡥㠱㔰㘱攸挵㥦ㅤ搰愷晤愹愱㤶摦㔱㑥㝦搲㐳攴㐸㕦㝦㙡㔱〱㐶㜲㡣㘷㈰攱㑦〴㜹㙥㘶㔴㈷ㄶ敢㐴㥤㥤㔰㑢㤱㄰㝦㠶㍢晤㜹㡥㝤㝣ㅥ㈲㘴搶〳㐰戰晢㤰㙤搰晡ㄷ㠹慤㈴㘲㌶㠴㡡㐳㉦晥扣っ㝤摡㥦㤳愸攵㜷㠰慦㍦〷昹晡㤳㐰〵ㄸ挱换愹㈰攱㑦ㄲ㜹㙥㘶㑡㈷㥡㜴㘲戹㥤㔰慢㤰㄰㝦㑡㥣晥扣捥㍥晥〵㈲㘴㥥っ〰挱㙥㝦㑥搱晡户㠸攵扢敦っ扥㐹㑦慤㠶㕥晣搹〵㝤摡㥦搳愸攵㜷㍦愷㍦改攳慤愷慦㍦愷愳〲㡣攰扤戳㤰昰攷っ攴戹㤹㙢㜴攲㑣㥤㌸换㑥愸㜳㤰㄰㝦昶㜱晡戳㥢㝤晣〰㈲㘴㥥ぢ〰挱敥攳敤㍣慤晦㠴搸㌰ㄱ㡢㈰搴〵搰㡢㍦㥦㐳㥦昶㘷㉤戵晣㜶昶昵愷愳慦㍦ㄷ愱〲㡣攴ㄸ㕦㐰挲㥦㡢㤱攷㘶㕥愲ㄳ㤷敡挴㘵㜶㐲㕤㠱㠴昸㘳㌸晤昹㤲㝤晣ち㈲㘴㕥〹〰挱㙥㝦搶㘹晤户挴搶ㄱ戱ㄸ㐲㙤㠰㕥晣挹挹户ㄲ攲搳搵搴昲晢晤搷㡥㥦攴昴晥昹ㄶ㕡敦㑦昲㌵愸〰攳㜸㐴〵愶攰捦戵挸㜳㌳慦搳㠹敢㜵攲〶㍢愱㙥㐶㐲晣昹て㑣愶㉦㌱㠲㌰㘰㜴㠰〸㤹户〰㐰戰摢㥦㡤㕡摦㤱㔸扥㘸捥㘸㠴㔰户㐲㉦晥㜴㠱㍥扤㝦㙥愷㤶摦捦㥣晥愴挷㠳㑦㝣晤戹〳ㄵ挴㥦慥㌰〵㝦㝥㠹㍣㌷昳㑥㥤搸愴ㄳ㥢敤㠴晡㌵ㄲ攲捦㐷㑥㝦扡戳㡦㍤㈰㐲收摤〰㄰散㍥㝦戶㘸㝤㑦㘲昹摥㌸愳〹㈲晦㕥攸摤ㄷ慢㡥挷摤ㅣ戱㈶㝣㝣挹㜴〴〰挹㘵敦㕥搱㔹㑤攱㝡晣㍤戸ㄹ㔸㠵㑥㔱昵㘳㔸扢捣戳㘲〱㕡扤攲ㄷㄷ㡥㕦挸ぢ㙦㌷〷㤹ㄷ散戶㙦昲慥昳㍤㕢〹つ攵敦挲ㅥ㙢㕢㉢㍣慣㥡㙦戴搸㍢敥搱㤰搱㥢㝢ㄸ㌷昸昷㈱㉢挷攰〱㔰攸㑤㙤昵搳收摦て㙤摢㤷搹㘹戵ㅢ㙥挲散扦㍤挹愷〳〷搶㈳攲愰つて㘳昶㐱㕦搴㌶扦㍥愸〷戵戶㤸ㄸ㌴㠱㍣愶愶愸攵昷慦㡥㜳㈶搸て㤰散㤷㐹慦晢㥥㐸て挳㡡㥣㐸㈵愸㡣ㄳ改ㄱ摡挷㘶㍥慡ㄳ㡦改挴攳㜶愲昰〹㈴㜸〷ㄳㄴ攴て㈸捣敤戰捣㔶摣㘷攰㤳㕡㍦〰扤㤴㍦换㈴㝦愰㐹敤㠰㕥昶收㈰㥢ㅤ㘶搴㔳搴昲晢愲㠳㥤收㉢愶㍦晡ㄲ昱㌴㉡〸ㄱ㐳㉣㈲㥥㐱㥥㥢昹慣㑥㍣愷ㄳ捦摢〹昵〲ㄲ㌲愲㍣て㤳改ㄱ㜲ㄸ晢㌸ㅣ㈲㘴扥〸〰挱敥ㄱ昲㈵慤ㅦ㐵散㤹㐴慣㠱㔰㉦㐳㉦晥㡣㠶㕥㝣愱昶ㄵ㙡昹摤敥敢捦攳扥晥扣㡡ち攲捦搱㌰㠵ㅤ扢ㄳ㜹㙥收㙢㍡昱扡㑥晣挵㑥愸㌷㤱㄰㝦ㅥ㜵晡㌳㡥㝤㉣㠵〸㤹㙦〱㐰戰摢㥦户戵㝥㍣戱攷ㄳ㜱ㅥ㠴摡〵扤昸㌳〹晡戴㍦敦㔲换敦㔶㕦㝦敥昵昵攷㍤㔴㄰㝦愶挲ㄴ晣㜹ㅦ㜹㙥收摦㜵㘲户㑥㝣㘰㈷搴挷㐸㠸㍦㕢㥣晥㑣㘷ㅦ㘷㐰㠴捣㑦〰㈰搸敤捦愷㕡㕦㐹散愵㐴㕣〲愱㍥㠷㕥晣㤹〷㝤摡㥦㝦㔲换敦敤扥晥摣敡敢捦扦㔰㐱晣㌹づ愶攰捦ㄷ挸㜳㌳晦慤ㄳ㕦敡挴㔷㜶㐲㝤㠳㠴昸戳搱改捦〹散攳㐲㠸㤰昹㉤〰〴扢晤昹㑥敢挳挴昲㍤㑢挶㍡〸㠹㥢ㄴ㝦㙡愱㑦晢ㄳ㐰扦挴㥦慢㝤晤搹攰敢てㄷ〰挵㥦㍡㤸㠲㍦㜹捣㘰㌳戹攰㈷㠹愰㑥㜰㠵㡦㥢ち㈱㈱晥慣㜳晡戳㠴㝤㕣ちㄱ㌲戹㘶攷攷㑦㈷慤㡦ㄳ㝢㍤㙣ㄹ搷搱㘰ㄷ攸挵㥦〴昴㘹㝦㑣㙡㘱㐶慤昵昵攷〲㕦㝦戸㍥㠷て㝥敦㘱ち晥㜴㘵〶㥢挹昵㌸㐹㜴搷㠹ㅥ㜶㐲㜱㐱㑤晣㌹捦改捦㑡昶㜱ㄵ㐴挸攴㥡㥡㥦㍦扤戴㝥㌵戱㝣ぢ㤲戱ㄱ㐲挹捡ㄹ㜳愷㐳㥦昶攷〰愰挵㥦搳㥣晥愴慦㤸㔶晢晡挳昵㌳㝣昰搸〳㑣挱㥦㈲㘶戰㤹㕣㉦㤳㐴㕦㥤攰〲ㄹ㌷昵ㄳ㈴挴㥦㔳㥣晥㥣捤㍥㥥〳ㄱ㌲戹攲㈵晥㌴ㄲ搹㍣挹搴㕦敢㉦㈰㜶ㄳ㙣ㄹ㝣㐵㤲㍡ㄸ㝡搹㍦ㄷ㐱㥦昶㘷㄰戵摣㍦㈷昹晡ㄳ昷昵㠷慢㕢昸攰戱〴㤸㠲㍦㠳㤹挱㘶ㅥ慡ㄳ㐳㜴㠲换㔷摣搴〸㈴挴㥦〶愷㍦㤷戳㡦㔷㐰㠴捣㤱〰昸昹㜳㤸搶㙦㈰㤶敦㈸㌲戶搰愰㉣㍡㌱㜷つ昴㘹㝦㐶〳㉤晥搴昸晡ㄳ昶昵㠷㑢㑦昸攰㠹〰㤸㠲㍦㕣㘶攲㘶㜲愹㐹ㄲ㐷敢〴搷㤶戸愹㌲㈴挴㥦㉡愷㍦㌷戱㡦㌷㐳㠴㑣慥ㄶ昹昹㔳愱昵户ㄲ换㔷づㄹ㝣㠱㤱㥡〰扤散㥦㍢愰㑦晢㌳㠹㕡敥㥦戹㑥㝦搲㜷ㅣ㤵扥晥㜰㘵〸ㅦ㠴攴挳ㄴ晣㤹挲っ㌶㤳㉢㐱㤲㤸慡ㄳ㕣晡攱愶㘶㈲㈱晥捣㜲晡㜳ㄷ晢昸㙢㠸㤰挹戵ㅣ昱挷㌵〳挱攵ㅤ搱摦㑢散㘳戰㘵㍣㑡㠳㜳愰攷㔵㝡㐸㑤㠲㐵㕥㐵ㄲㄵ㌲㝥㐳㙢戸ㅡ㥣㡢㜲昱㌷攳㙡㜰㥥慦㤶慢㌷扣㈲㌴ㅥ㐰㘵挵搵ㅢ㙦㑤㔹㜷㘱敢扦㈵〶〹㌶愷戸敥㈲晣㤵愱〳改㐹㔴㕥慤挹っ捥㌸㘸扤㜷㙣㈷愲ㄲ㍥㜰〴㌸昰挷㤵ㄶ㙥收㈲㥤攰搲㡡㘸慡敤㐴㈱㔷㔶晥㌷ㄷ㘶戵戰㑣㕦摣ㄷ㘶㕣愲ㄱ晤㜶昴㔲晥摡㥤晣摤㍢㌳ち㍤㍥㔰㐹敦昳㤷㈰㜳㘴昶戰㝣挷㠴晢㐰㐴慦㘶晣㌱戴昱昸攳㘶っ戶挸挹挵㥢ㅣ慣昷ㅦ攴〵㐶敦㤹㉤摥戴㌰㘶㤹摦晣㔱攰晤扦戰挳摤摢㝣愷㐱㡢㝤昰㌵㥥㠲挳㠵昵㜰ㄷ晦扢慦㤰昵攲㕥捥㌸㤴㘱㉢ㄸ㈷晦攵㤸攳ち戹㘴㈱㌵ㄶ慡攲换㑡昳摦㍣捤晤㌲㈷ぢ愹㉤㉣ㅡ愷戸ㅥ㔱〲慤晢㡦敢っ㠳㕢㍢昱㥥㈷捦㕦ㄷㅡ㙡ㄷ戸晦扡㤰㤹㠲㈵㝣昰㕡㉥昴愰㜳慥攲㌲〴㜷㤸㍡ㄴ㌵挸㤲㌸昶〲ちぢ㑦㠶㕡扡㘹㜵㐷㑢摤㉤ㅦ挷戸ㅡ㈱㌵摡散ㄸㄷ㈶㑡㝣ㅣ㍢搸敥扦挷戱〱㜶㠱晢慦〶㤹㙢㘰〹㥦ㅣ攳ㄵ昴〰㡥㥤㡤㡣㌸㜶㤰搳戱㥤㈸㉣㍣ㄷ㐵搲㑤敤㤲昵㝦ぢ㡥㜱㔹㐲㙡戴搹㌱慥㔰㤴昸㌸搶㌷㥢㘳挵㜶㠱晢慦〱㤹㤷挰ㄲ㍥昸㥢㑡攸〱ㅣ扢ㅣㄹ㜱慣㡦搳戱户㔱㔸㜸㈵㡡愴㥢㙤㜶㡣敢ㄳ㔲愳捤㡥㜱愹愲挴挷戱㕥搹ㅣ敢㘹ㄷ戸晦捡㡦㜹ㅤ㉣攱㠳㜹㐴昴〰㡥摤㠴㡣㌸戶㡦搳戱摤㈸㉣扣〵㐵搲捤㌶㍢挶㠵ち愹搱㘶挷戸㘶㔱攲攳㔸搷㙣㡥敤㘵ㄷ戸晦㝡㡦㜹㈷㉣攱㠳㈰㐷昴〰㡥摤㠵㡣㌸㔶攸㜴散㜳ㄴㄶ㜲扤㐱扡搹㘶挷戸㌸㈱㌵摡散ㄸ㔷ㅥ㑡㝣ㅣぢ㘵㜳捣戰ぢㄶ戸晥㤸扡戹つ㤶昰挹㌱扥㐴て攰搸㐳挸㠸㘳ㅤ㥣㡥㝤㡤挲挲㐷㔰㈴摤㙣戳㘳㕣㜷㤰ㅡ㙤㜶㡣㑢㄰㈵㍥㡥〵戲㌹愶散〲昷㕦摢㌱㜷挰ㄲ㍥㌹〶㐷㜱㌸昶っ㌲攲搸昷㕦㌹㐶挵〰ちぢ㥦㐳㔱晢ㅣ攳〲㐴晢ㅣ攳㕡㠴㥦㘳㕦愳㌷㍢晤㠶晢慦散〲昷㕦搱㌱㕦㠶㈵㝣㜲㡣〲换戱㥤挸㠸㘳晦㜶㍡ㄶ愲㘳㕣㕣㘸㥦㘳㕣㠹㘸㥦㘳㕣㤴昰㜳散昳㙣㡥㝤㘶ㄷ戸晦㍡㡥戹ぢ㤶昰挱㕢㝤㉣挷摥㐷㐶ㅣ晢挴改㔸㔷㍡戶ㅢ㐵敤㜳㡣㑢ㄲ敤㜳㡣慢ㄳ㝥㡥敤捥收搸摦敤〲昷㕦扤㌱戹㥥㠱て晥㕣㥢攵搸ㄷ挸㠸㘳敦㌹ㅤ敢㐵挷戸摣搰㍥挷戸㌶搱㍥挷戸㑣攱攷搸摢搹ㅣ㝢换㉥㜰晦㌵ㅢ㤳つ挳ㄸ摥ㄶ㘴㌹挶搵〹㜱散つ愷㘳㝤改ㄸ搷ㅤ昰㘹挷㈵ㄵㄷ㈹愴㐶换㠳㠷扥㘶挱㈵ㄵ搷㉢㑡搸㥤㌷㈸摥愴㜸ぢ㐲敤捣收搸慢㜶㠱晢慦搴㤸㕣攱㄰挷晡㕢㡥㜵㐵㕥ㅣ晢戳搳戱㠳改ㄸㄷ㈰昰㘹㠷㘳㕣慤㤰ㅡ㙤㜶㡣ぢㄷ㈵㜴挷攵搸ぢ搹ㅣ晢愳㕤攰晥敢㌳㡡昳攸㜲摦㌳〴㝤攷㤵㍦扦愶扥㝤㔲㌲㤳捤㠶搲ㅡㄶㄷ愳㤲戰㌱捣㘲㠳㜳捤挲挶戳㑥㌶㐶愰㔰㜱㠲户㠴〶愴愷戹戸敥户㜶挱㡥㙣㍤晤㥤㕤攰㝥㌳扦挹㈹㘱㘹㜴戴搵㈸攷㜵愵搱敤捥㐶㡦㐲㘱攱㌰ㄴ攱搳㡥㕤挰改㕤愹搱昲㉥搰㤷㡦㌸戶㌸搳㕢㤲㜶散㑤愶攴搸㝡㈴㥢㘳て摢〵敥㌷敥㥢㥣ㅢㄶ挷捡㉣挷㌸挱㉢㡥晤搶改㔸〵ㅤㅢ㠷㈲㝣摡攱㔸愹慥搱㘶挷㌸攵㕢攲攳搸晤搹ㅣ摢㙡ㄷ戸摦愴㙦㜲㤲㔸ㅣ㥢㘲㌹挶㤹㕥㜱散㕥愷㘳㔳改ㄸ攷㜰昱㘹㠷㘳㥣昰㤵ㅡ㙤㜶㡣㜳扦㈵㍥㡥摤㤵捤戱㕦搹〵敥㌷攴㥢㥣㉤ㄶ挷㘶㕢㡥㜱捡㔷ㅣ摢攴㜴㙣づㅤ攳㘴㉥㍥敤㜰㡣㌳扦㔲愳捤㡥㠵〱㉦昱㜱散戶㙣㡥摤㙡ㄷ戸摦㝣㙦㜲摡㔸ㅣ㍢捥㜲㡣㜳扦攲搸㐶愷㘳㈷搰㌱捥敡攲搳づ挷㌸〵㉣㌵摡散ㄸ㘷㠳㑢㝣ㅣ扢㈱㥢㘳搷摢〵敥㌷摡㥢〹㔸ㄲ挷慡㉤挷㌸〹㉣㡥㕤敢㜴慣㤶㡥㜱㝡ㄷ㥦㜶㌸挶戹㘰愹搱㘶挷㌸㉤㕣攲攳搸晡㙣㡥慤戳ぢ摣㙦慡㌷㑦㠷㈵㜱㙣㠹攵ㄸ㘷㠳挵戱㉢㥣㡥搵搳㌱捥昳攲搳づ挷㌸㈹㉣㌵摡散ㄸ攷㠷㑢㝣ㅣ扢㈴㥢㘳ㄷ摢〵敥㌷搰㥢㥣㔱ㄶ挷ㄲ㤶㘳㤷㈱㉦㡥慤㜵㍡㤶愲㘳㥣昰挵愷ㅤ㡥㜱㜶㔸㙡戴搹㌱㑥ㄴ㤷昸㌸㜶㙥㌶挷捥戱ぢ摣㙦㤶㌷㌹戵㉣㡥㥤㙣㌹㜶〳昲攲搸捦㥣㡥㥤㑡挷㌸昳㡢㑦㍢ㅣ攳㌴戱搴㘸戳㘳㥣㌱㉥昱㜱散昴㙣㡥㥤㘶ㄷ戸摦ㄸ㙦㜲㡥㔹ㅣ㕢㘳㌹挶㠹㘲㜱㙣戵搳戱戳攸ㄸ愷㠰昱㘹㠷㘳㥣㉦㤶ㅡ㙤㜶㡣㔳挷㈵㍥㡥慤捣收搸ち扢挰昳㈶㜸捥㉥换㌵搲昹攸扢扥㐶㔲㌲㙤㑣晢ㄹ㤷㐶㥣㈸ㄶㄲ㉥戴㐸㜸ㄴ㜹㈱㈱改㈴攱㈲ㄴ㉡㑥戱㤶愴㍢搸㝣㘹搴㤸慤㠳つ㜶㠱攷㙤散㥣㤴㙤敤㙤散っ㐳㡦㈴攵つ㌵㝣㘷㐶㝥㤴㠱昳ㅤ愳㤶㥡昳愸昲㙥㤲㝡㠹㍡敦㠴㔷㈶㈷㤶㐶ㄲ㔳昱㡥㜰扣㈸戹㌲㘶晦㌱昵挹㜸㜷㌸㥦搹搶㉦攵㌵㈴挷捡挱攸㡣〴摥搲摢㈱㍡㌹㠹户㙦搴ㄶ㌴捣っ愷昰㘷〹ㅢ㝦っㄱ㌰㔸ㄵ捤挳㜵㈷㌶敢㑤捡扥㈱昸㡣慤㜷㍦扤敥㠸晤㘹收㐳扦㠱㈱挰㌷㉤敦㔹晣㑢昰㜲散㝥敦㑢㥡㙡ㅤ㙦ㄱて愸愵搸搹搶㉡挲改㌹摦㑢敦㜳〲㌹挶㤵愸ㄹ㕣〷㤱㡢㍦㑤㉦〷㈵㐴挸㔸て㡤㍣㠹㘲㍤ち㤳捦㐹㙢户㥢㝣㍣㘲〲㜹挸㕦ㄱ慢㑤搵〵敢㈲戱挵㜵㈹㍣〶搱㔱㍦扥挰㔶ㄴ攷㡣㜹㍣ㄹ散㘴㐰㐵㝣扢㜱つ摢㘳㌷㥡扢㜰㕤㘶ㄷ搴ぢ戰挱㙥攸㑤㜱捥搶㘱戸捡搷昰㑤㕥挳户戸っ㜳㝡㌷挳昰㥢㤹㠶ㄷ昸ㅡ扥捤㙢昸づ㤷㘱㑥慦㘶ㄸ㝥㍦搳㜰愵慦攱捤㕥挳㜷戹っ敦㜶ㅢ收㥣㈱愹〸摥つ㘴㙢〷挲㌴摦㘶敦㐱捤攰扤㄰㤹〷挲㝤慥愶㍦㜷㌷捤㔹㍤搹ぢ㙣㍡愰㈶晡ㅡ摦㐶㉢㌴摥扣㝢ㅦ㜴ㄹ收〴㘰〶㔹ㅣ换ㅤ扢户搴搷昰㈳戴㤲㜹摣㍣收㌲ㅣ㐰㍥挳㌰㘷戵ㅣ㠶㡦昴㌵晣愴搷昰づ㤷攱㤰摢㌰㘷㤵ㅣ㔴㡣昴㌵晣っ慤㘴㔲昱㥣换㜰㔷户㘱捥敡㌸っㅦ敡㙢昸〵慦攱㤷㕣㠶㝢戹つㄷ搹㠶㠳㉦㈳搱摡㜱㌳挰户搹㔷搸㐶愶㍦㍢愹攲攳搷搶攰愱晡㈲㥦戱〷㌸攷㐱㝦㠲慦㈳搱㕡戳晤㝣㥢晤㉢摢挸摣昱㙦㔲攵㘸昶㘰攴㥤捤㥡㥣㤱㤰㥦搲户㠹㝣㠷㘲ㄷ㐴㐸つ㠳㤴晥晣つ㠹收㍦㐷㈹捦㑥㈵〳慡㤷敥挱〷挳㝡㌶㡦㥣敦〱ㅢ㝣ㅦ㠲㝦ㅤ㔰挹敦〱㐷捥扦㐳攳散挵〸攴搹㡢㌹ㅢ戶㡤晢㜶昸挲㔲㌵ㅡち挷捥散慥㡤攷㌸㠷攵㡦㘸㈵㤳搵㑦㕣㠶㡦戲つ愷挷挳戲㑣挳㕤㝣つ晦挳㙢昸㕦㉥挳ㄵ㙥挳㔳㌲つㄷ昸ㅡ晥捡㙢昸㍦㉥挳扣㌱㜷敥㄰㌵㍢搳㜰挰搷昰昷㕥挳ち攱戲㑥㡥攷戸つㅦ㤷㘹昸㥢㉦晤㝥晡昲㘹㈵㤳攳づ㉥挳㈷戸つ㔷㘷ㅡ晥挲搷㜰㐷慦攱捥㉥挳戵㙥挳㑢戴攱换㤱〸愸㑦㝤つ敦㐵㉢㤹〷㝤㌷㤷㘱摥㤸㘵㜰㥣挸㌴扣摢搷昰㍥㕥挳㍤㕤㠶㔳㙥挳㈷㘷ㅡ摥攵㙢戸户搷㜰ㅦ㤷攱㔳摤㠶搷㘸挳㜷㈳ㄱ㔰㝦昵㌵摣㡦㔶㌲㜷㕥㠹换昰㔹㉥挳收昹㔰挸昹㝦㄰㤱晤㈹〶㐰㠴ㄴ㉦慤攵㤴攴昹ㅦ㔰㝦搲㉤㘶㥣敦㠳㠸攷昹摥㝣慥て愶捡㌱攲昰㉡摣㜹慥攷昳敡慡捤ㄷ㠱扣㈳搸挳昸攰㈱攸㠸攲㌵㥢摣㔵っ㘵捥晥慤㔵搷㐰换㙥ㄸ挳愸攵㐵㤵㘰㠶㍢㌱㌷㘹捣〸㙡㙦搱㤸㤱㑥捣㙤ㅡ㜳ㄸ戵㜷㘸捣㈸㈷㠶㤷㉥搲搶攱搴昲慡㐵摡㍡挲㠹戹㐷㘳㐶㔳㝢㥦挶ㅣ改挴㙣搳㤸愳愸㝤㔰㘳挶㌸㌱晣攵㤷戶㡥愶昶㌱㡤ㄹ敢挴昰㐷㕣㌰攳愸摤愱㌱愵㑥っ㝦㡦〵㔳㐶㉤㝦㡡愵捦攵㑥捣ぢㅡ㔳㐱敤㑢ㅡ㌳摥㠹攱敦愰搸㤹㐰敤㑥㡤㤹攸挴昰㐷㑢㌰㤳愸攵敦㤵戴㌵搹㠹㜹ㅢ㕡戹扦扢て㐷㈱㘳㉢㡥挲㥥㉣〸〴ㄵ㝦慦愴攰㕥扢㠰㑦挹ㄵ攰〵㤵扢㜴挱㍤㜶挱㔸ㄴㄸ搳㘸㤴扦㔱搲攰㜴收昸搳㈴つ捥㜰㌶挸㥦ㅡ挱捣愴㤶扦㌲㠲㤹攵挴昰㔷㐳㌰戳愹攵て㠶㘰㉡㥤ㄸ晥〰〸㘶づ戵ㅣ晢〵㌳搷㠹攱㔸㉥㤸㜹搴㜲ㄸㄷ捣戱㑥っ㠷㘵挱捣愷㤶㈳戲㘰ㄶ㌸㌱ㅣ㘱〵㜳ㅣ戵ㅣ㕣〵㜳扣ㄳ挳挱㔲㌰㈷㔰换㜱㔲㌰ぢ㥤ㄸ㡥㝢㠲㌹㤱㕡づ㜹㠲愹㜲㘲㌸㠴〹㘶ㄱ戵ㅣ扤〴ㄳ㜶㘲㌸ㅡ〹愶㥡㕡づ㐴㠲愹㜱㘲㌸攸挸晥扢挶戵㘳㌹㄰㐹挱搵慥ㅤ换挱㐹ち慥㜲敥搸挵㌴捡挱㐸ㅡ慣㘳㡥攳㤰㌴ㄸ戳ㄳ捣㈸ㄹㄴ㜸㈸攸昹〴愴㜳㑣づづ㌲〸㉥㐵〲慢搶㌲㉣㜸㔰ㅣㅥ〴搵㘰愱㘴㘰昰愰㌸㐰〸㉡㙥愱㘴㘸昰愰㌸㐴〸敡㈴ぢ㈵㠳㠳〷挵㐱㐲㔰㐹ぢ㈵挳〳㔱㝣㠱㥢摥㑣づㄳ㠲㙡戲㔰㌲㐰㜸㔰ㅣ㈸〴戵挲㐲挹㄰㐱㔴〶ㄳㅣ㉡〴戵捡㐲挹㈰攱㐱㜱戰㄰搴㈹ㄶ㑡㠶〹㑦㡢ㅣ㉥〴戵摡㐲挹㐰攱㐱㜱挰㄰搴㘹ㄶ㑡㠶ちて㡡㐳㠶愰捥戰㔰㌲㔸㜸晡挵㐱㐳㔰㘷ち慡㤰攷晢戱㐰〵㔶慡㥡㐵戵㡢ㄶ㝤㔹㤸㔷搴㉢㙦晥戸㑥ㅢ摥㝣敡敤换㕥㍡㘱捣㝢摦㕣㜳捤㑢扢㉥㝢收㥢〷慢挷晣敥愶㥢㥥㤸㜲晤㌳㙦㜷㡤摥㄰戸敦换愹㌷㥣㍡㜴改愹㈷㐵攷ㅥ㍣昱搴〵㑢㘶つ㥤戹搷挰摣摣づㅤづ敡戶㘳摦晥收改㈷摤慦ㅥ㝤㜵㥦㐶㈵㐳〸扢㜱ㄶ㕡攲挶㑢㕥㤳㐳㠹㜴攳㘷搲つ㈵㠳〸ち㌲㜷ㅢ〷ㄳ㐱㥤㘳愱㘴ㄸ昱愰㌸㥣〸敡㍣ぢ㈵〳㠹〷挵〱㐵㔰ㄷ㔸㈸ㄹ㑡㍣㈸づ㈹㠲㕡㙢愱㘴㌰昱愰㌸愸〸敡㘲ぢ㈵挳㠹〷挵㘱㐵㔰㤷㕡㈸ㄹ㔰㠸捡㌸㥣㌸戰〸敡攷ㄶ㑡㠶ㄴて㡡㐳㡢愰慥戰㔰㌲愸㜸㔰ㅣ㕣〴戵捥㐲挹戰攲改ㄷ㠷ㄷ㐱㙤㄰㔴㈱㐷㠶晦改㈱㈰㠳つ扢㜱ㄵ㕡攲㈶㠷〰〷ㅤ改挶搵搲つ挵㠱㐵㠶慤㕡㝢搸㉡〳戲〰敦㔱攱㔸㈲〵㌵慥〲づㅦ㔲㔰敤㉡攰㠸㈱〵㘱㔷〱〷〹㈹㔸㤴㔹㘰敡搱㐲㜱㠰㄰㐴㔵㈶㐲㜱㑣㤰㠲ㄳ㕤〵ㅣ〶愴㘰愱慢㠰㘷扥ㄴ㥣攰㉡攰挹㉥〵挷扢ち㜸㝥㑢挱㜱慥〲㥥搲㔲戰挰㔵挰戳㔸ち收㘷ㄶ㤸㍣摢挸㙥攷㍣挵㔳㑣㌰挷㘶㘲ㄴ捦㉡㈹㤸攷㉡攰㠹㈴〵㜳㕤〵㍣㜷愴㘰㡥慢㠰愷㡢ㄴ㔴扡ち㜸㠶㐸挱㙣㔷〱㑦ち㈹㤸攵㉡攰㜹㈰〵㌳㕤〵㍣昴愵㘰㠶慢㠰㐷扢ㄴ㑣㜷ㄵ昰〰㤷㠲㘹㤹〵㈶て㐴㥢ㅤㅥ㝤㠲㤹㥡㠹改昸晦〰扣攰愴㙣</t>
  </si>
  <si>
    <t>㜸〱敤㝤㜹㝣ㄴ㔵搶㜶摦㈴摤愴㍡〹㈹ㄶ〵㘴㔰㐰㌳㡡㈰戲㠸〸㡡ㄲㄲ㤶戰㐳搸㕣㌰㌴㐹㌷㘹㐸扡戱扢挳愲愸㈸㙥戸慦〸㉥愸㈳㡥换戸攳㌶敥戸つ攳戸捣愸慦扢づ㈸攳㍡攳㌲㌳慦愳愳攸昷㍣愷慡㍡户慢慢搳挱㜱㝥㥦㝦扣㐵昷攱摥㜳㥥㝢敥㍤㑦㔵摦慡扥㜵扡攲㔳㍥㥦敦〷㙣晣㥦㕢ㄱぢ扦愸㕤㤹㑣㠵㥢〷㔶挵㥢㥡挲昵愹㘸㍣㤶ㅣ㔸㤹㐸㠴㔶㑥㡥㈶㔳㠵〰〴敡愲戰㈷晤㜵挹攸昱攱攲扡㘵攱㐴ㄲ㈰扦捦㔷㕣㙣ㄴ挰摥挳㝥㥢㑥挵㘰㉢愳㠸〲㈸㥦ㄱ愰攸㐰㔱㑣㘱㔰〴㈹㑡㈸㑡㈹捡㈸㍡㔲㤴㔳㤸ㄴ㥤㈸㍡㔳㜴愱攸㑡戱ㅢ挵敥ㄴ摤㈸扡㔳戰㝦㘳て㡡㥥㄰愵扦㠰㤸㔵㌵㘶摡挲挵㠸愶㌶ㄵ㑦㠴〷昴㥥㘳㡤㜹搴攰挱〳〷てㅣ㌲㜴挴攰㠱㠳〶昴慥㙡㘹㑡戵㈴挲愳㘲攱㤶㔴㈲搴㌴愰昷昴㤶㠵㑤搱晡㐹攱㤵戳攲㑢挲戱㔱攱㠵㠳㠶㉥っㅤ㜴挸攰㠳㠶つ㡢㡣ㄸ㜱㐸㘹㉦㜸㥥㕡㌵㘶㝡㈲ㅣ㐹晥㔴㍥昷愴捦㘹㔵㘳〶㑥つ愷㝥㉡㥦㝢挱㈷㕣㔶挷㥢㐳搱搸㑦攴搴捦㝤㍡慣㍡㕣ㅦ攵捥て㠷ㄳ搱搸愲㠱ㄸ㜶〶搱愸つㅦ㔸㤹㑣戶㌴㉦攵㜱㔴ㄵ㙥㙡㥡ㄹ㡥挸㑥㙦慥㑥愶愶㠷ㄲ捤挹搲㘶昲ㄷ㑥㠴㘳昵攱㘴挷收戱㉢敡挳㑤㌶㌰㔹摣㍣㈷㤴㤸ㅡ㙡づㄷ戱㔰摥㙣敤挳㥡㠶㜰㉣ㄵ㑤慤㉣㙢㥥㥤っ捦っ挵ㄶ㠵〹昱㌷㡦㙦㠹㌶愸愲㈲扣㝣㠵晢㝡㡤㑣㜶ㄴ挶搳㕣搵ㄸ㑡愴愴挶㕤㌸搸ぢ慢ㅤ㉥ㄲ㐵挶戸㜸㐸昵㜶戵攲㍥慢㡤㌶㑦ち㈷㘲攱㈶㜶挲㍤搹摦〵ㄲ㠲慣晤㤰㘶捡〹㠷㝢㐹㤵搸ㅦ㍥挶挲㕥〲扤㈱㜶慦㥥ㅤ㡢㐶攲㠹收〱㔳愲戱㔱㠳〷㑣〹慤ㄸ㌵㜸挸㈱㐶ㅦ搸㡣扥㐴敤捤搲昴㤶㐴㐳㑢㜸攴㈱㈳㡤㝤㔸慤㠰㔰㐵㙦攲攳慤㍢攵㐷慣愰㉥㔴㔰户戰愰慥扥愰慥愱愰㉥㕣㔰ㄷ㈹愸㕢㔴㔰搷㔸㔰ㄷ㉤愸㕢㕣㔰户〴ㄸ㘷㉢敥搰愱挰摥捥㝣晦㙦㥤晢㙣㝥扦昲㥡㘵ㅦ㌵㜵摥㝡搲㕤㡡㥦㘸㤹㄰昶㐵㈱搷㈰昷㠳捤攸〷ㄱ搸ㅦ愲㜴㙥㌴㔹㡦ㄹ㈵ㅡ攳㌸晢搳㌶〰㐲愹㤷㌱㑥㡥昵㡥换て㍣㜶攴昴昳挷摣戶敤㉦昷㥤搲攷攱晤ㄵ㘷っ改㘴㈰ち戹㍡㌹㤰㡥〶㐱〴〶㐳㜴愸㠹㉦て搱晦㄰慡㠷㐲㈸昵㥣敤晦挹㘷㠶ㅤ昴摥戲㉦愶㕣扥攵ㄷ摤戶捥㙢㍡㑤㜱㌲ㄲ晦挳㔰挸攵晦㘰㍡ㅡづㄱ㌸〴愲㝣㙡㍣㤱㙡㕣ㅥ挶㌴㤹㠸㡤ㅣ㌶搲ㄸ㐱昳㐸〸愵㥥戶晢改㕡昲昴㔹㍤扦㙤愸㝥愴愹昲敤㈱㙢慦愸㔲㥣敦愴㥦挳㔰挸搵捦㈸㍡㍡ㅣ㈲㜰〴㐴搹昴㜰㉣搶扢㌶ㄵ㑡㠵㐷づㅦ㘹㡣愶戱ㄲ㐲愹㐷敤㕥㡣㥤㘷摦㝥昲攴捦愷慣晢昰慡慦㈶晡摦㤹愸昸搹㤲㕥慡㔰挸搵㑢㌵ㅤ㡤㠵〸㡣㠳㈸㤹ㄲ慤㙦㡣㉥ち挵㐶ㅥ㍣搲ㄸ㑦搳〴〸愵敥户晢㘸㜸昵扤づ㌷晤㙡昱攸㙢㝢㥣搱㘱敢搳晦晥戵攲㝣㉤㝤㑣㐴㈱㔷ㅦ㤳攸㘸㌲㐴㘰ち㐴搹戴挶㘸摣㡥〴㝣㑤愵㜱ㅡ㠴㔲㜷摡扤㐴戶㤴ㅤ㔶㜱㜵换戸㍢昶ㅣ昹昵㠶挳ㅢ扡㉡㥥㄰愴㤷ㄹ㈸攴敡㘵㈶ㅤ搵㐲〴㘶㐱戴㐶㠲㍥㘶搳㌴〷㐲愹㥢敤㍥㥡㉥㐸敥㍤㔳摤㌲㜹㔳㑤敤慤㌷慦㝣敤㑤㔵〲戳昴㌱て㠵㕣㝤ㅣ㐹㐷㐷㐱〴㡥㠶挸摣昷搸㉢挷搰㍣ㅦ㐲愹㕦搹晤㥣晢摤愸㡡搸〹户㔴㍦戸㙡摤㔳㔷㕦㌲㝣㤳攲㈹㑤晡愹㐳㈱㔷㍦ぢ㘰㌳㐲㄰㠱㠵㄰搶㌱㡣㌸敡愹㙥㠰㔰敡㑡摢㝦散散㌵㐷摣昸收扤搵攷晣敢愸㝢ㄷㅥ昰敡㈳㡡㘷㑢昱ㅦ㐱㈱㤷晦㐵㜴搴〸ㄱ㠸㐲㜴㜲昶㝡敢㕥㔹㑣挰ㄲ〸愵㉥戵㝢㕡㜵㐱㘱晣晣〷慦ㅥ户挶扦戱戹攵挵挱敦㈸㥥㤲愵愷㘶ㄴ㌲㝢ㅡ㤲㥥㤷㘲㜴ㄴ㠷〸㉣㠵㈸㤹ㅡ㕥㤸〸㈵㤷挸㈷昲㌸㥡ㄲ㄰㑡㥤㘷昷搱昹戵㡢ㅢ㉡戶㥣㍤昹㡣㈹㤷㑣㡣㉣㍦㙣㠴㥦㘷晣愱㕥ㄳ愷㝢㑥ㅥ㠷㜳㜹㝤㈸㤹戲㑦ㄷ晣㠴晤戴㘷㤳晣㈷㤳㜱㠹晡晦晥挹〴㥤晣㈴㈷ㄳ㈳㐵昶㕢㈰〲换㈰㜶挷搹㈴ㄶ㑥挶㔳愱摥㜳愳戱㘴敦挹攱㐵攱㔸㐳搲㔸㑥搴ち〸愵捥戴昷㔱户挱㤵㜷て㜸晥戴挹㙢㥥㈹搸搹昷㠵ぢ〷㈸㕥㤰挹㜱㜰㍣ㅤ攵㌸㍦㥤㐰㐷慢㈰〲㈷㐲攸㜳〰㘶㥡㤳㘸㍣ㄹ㐲愹搵㜶㉦㠵㌳搶㥦㌷㙦敦㡦㐶㥦㝢昶ㄷ㐳昷㉥昹散㔹挵㉢㍥改攵ㄴㄴ㜲昵㜲㉡ㅤ慤㠱〸㥣〶㔱㔲搳搴ㄴ㡤挵愳㐹捥㤸愷搳㜴〶㠴㔲㉢㥤㐸ㅥ扡㉣戰㘴㙤昱搸㌳晦㜰晣㝢㡦ㄶ慥㍤㔳昱㠲㔲晡㌸ぢ㠵㕣㝤慣愵愳戳㈱〲攷戰㘴㥦㘹ㄱ挵戹慣㥥〷愱㔴挲敥㘱㝣改愶㘷㙡捥敦㌶昱摣㠷㔲㕦散㔷㝢㜵㠵攲搵慡昴㜰〱ち戹㝡戸㤰㡥㉥㠲〸㕣っㄱ慣㠹㌵㐴㐳㌱昹挸㕣㐲换愵㄰㑡㉤戱扢㜸戸摦挸㜱慢づ搹㌸收戱㝤搷晦㜰攰ㄳ搳摦㔳扣ㄶ收挷挶㔸㐷㜱㌹㐴㘰㍤㐴㈷㥥〸㌳㜷敥〶〲慥㠰㔰㉡㙣㝢敢㌲晢搱㌳㙦戸㜲捣㤸ㅢ敦㥢㝣搲晣搰㙦㕦㔶扣愸㤶〱㕦㠵㐲慥〱㕦㑤㐷ㅢ㈱〲搷㐰㤴愶㡦㈵㥥て慦愵敤㍡〸愵㡥戵㍢昹收昷〵㑦ㄴ㝤㜰㔷搵昵敦㜷ㅡ戹敦㥡搸㙢㙡㜷㤸愵㤳敢㔱挸搵挹㈶㍡扡〱㈲昰㙢㠸捣戹ㄷ散摦㐸昳㑤㄰㑡捤戵晢搹搱慢㝥攱㠸搵㉦㡤扤㝤搳ㅥ愷搷扣㍦㘰㤹敡〶戳昴㜳ぢち戹晡昹つㅤ摤ちㄱ戸つ愲昵㍣㠲㙢㠸摢㘹扡〳㐲愹改㜶ㅦ㜳㘶㥡㉦敤㜱㝡扣㝡㔳㜰攳㤹㜷昶㥣ㅢ㔳摤㘱㤶㍥敥㐲㈱㔷ㅦ㜷搳搱㘶㠸挰㍤㄰ㅡ㘱〸攴㕥摡敥㠳㔰慡挶敥攴攵搴㘷㠳㡢㝦㝢挰攸㌳戶捥扡㙤攷㍦晥昴慥攲搷ㅡ改攴〱ㄴ㜲㜵昲㕢㍡㝡㄰㈲昰㄰㑢昶㠱㡡㕤昲㌰慢㡦㐰㈸㌵挶敥攱㥣㘵㑢慦ㄸ昵搸ぢ㘳ㅥ㌸㙡搸换敢搷ㄷ㔴慡㍤㘰㤶ㅥㅥ㐳㈱㔷て㡦挳㘶㙣㠱〸㍣〱愱㕦愲㠰慣㈷㘹㝣ち㐲愹㐳敤㕥㤶㉦㥥戰㜹昴㠱㠳挷㙤戸慣昲户㥢摦慥㝣㔲昱㑢㤹昴昲っち戹㝡昹ㅤㅤ㙤㠵〸晣ㅥ㈲㜳挷愳㥦㘷㘹晥〳㠴㔲〷搹晤㕣㝦㐰换㔷晢㥣㜷搰挴ㅢ㈷摥戸挷㌵扤挳㔷㤴㍥て昳っ晢㜲扡㍡ㄱ㕡㡥㉦㈸慤摦㝤㠶っㅣ挴㝦昹扦昴攱㍢㕦㘴㔸㘴㜸㘴昰攰㠶㘱㠳㐲㐳㐳晥㍥㜰摢摥㙦ㄷ㥣㈵㑢㈳㤸㕣ㅢ攲换攵敢挶㉦挶㠴㤲攱搶ㄳ㐶㝦摢㌶㈶摥㠲㠹户愷户㔱慥晦昶㜰摢㕡㥤㘴㌵慢挵㤷戱㜰㔲晡摢搳摤㙣㑥愸愹㈵㕣戹㈲㙡㤹㝢戹捣昸㉡ㄶ㕦㤸摢㍡㉥ㄱ㍥㉥㙤捤ㅡ㔱㈵搶ち㤶㠹敦慣㈸㉤㤳㌵慥摥㔵㡤昱㘴㌸㈶挳敢摦㍣㍤㕡扦㈴㥣愸つ㜳愵㈱摣㈰愱敥㐶㤳晤㝤戰晦戴ㄸ〲挵㌷扣㠶扥扡㌶㌲㜶㐵ち愷慡㜰〳挶扢㌴㥣㐸慤㥣ㄵ㕡搸ㄴ摥㍤〳㘲昵〹㐳㡦っ昵戸㜸㝤㑢戲㉡ㅥ㑢㈵攲㑤㤹㤶捡㠶㘵㈱㝣〷㙤㤸ㄲ㙦〸攳㉢㘴ㄱ㌷㥦昲ㄵㄶ㉡攵摢摦敢㜲㠴㝥㤳〳㘵㐷㘸扢戸ㄷ昶㜹昷捣挳㙥攰㑣㐴㠷㈸㥡挲㍣㈶ぢ昶挹攳㑣晣搲㑤扦摣㐰㉤㈶㉥换㄰扤㕦㙥戴㡣㌱扤攷晥扢攰㠲㠲㉥㜶昴㘳㤷攱㝢晡㠴㔰慣愱㈹㥣㘸㜳㔱㐹㜱㐴挶ぢ㄰晥挱昸㌴攷㘴慦〸〸戵㐲慤昴㉦㡦㌶愴ㅡ〳㡤攱攸愲挶ㄴ㜴㔸㜸㉡㉥㈶戵㔹㥢昱㐷愸㡣㍦㔱扣〴ㄱっ晡〲㉦ㄳㄴ〸ㅡ慦㔸㜵㍦扦㍦敦晡ち㐰〱㕡ㄹ戲攲㠰攵愱愴扦ㄹ㤷愲挹挲㐲慦㈸㈷㠴㤲㡤㈹ㅥ㥥㙤ㅢ改敦㝦㈸㕥㠵昰敦〳㤱㜷㠱㠱㈷晣㈲慥愳㤴㌵㔷㠷㈳㈱慣㕥挹愷㕢㠵晣捤搶㠲㐸㜵㌸㔹㙦㜰攵〴㔷ㄳ攱ㄵ〱㤴昰攱㉦㙤收搱ㅦ㕥㤱慡づ愵㐲ㅤ㥡戱〶㠳扤㘴〰搴㕦㕡㔹㈵戶㉣ㄳ㥤搳㍡㘸搷攰挱㤴愲收愵㐴ㄴ㤶㈷㝣㜰昰㜹昱ㄵ摡戲敤㈰㌰㜶㕥搸〶摣〷㝡收㕡ち㤶㜸ㅡ挶㠷㘳戳㔶㉥つ㈷〹㉦づ戴㐹愵晢攳㐵㘷搳敡ㄷ捥㑥㐵㥢㤲〳㌱搲昱㠹㜸换搲㥦搲て㝤ㄹ慦㐱㌸㥢㝦㍦ㅣ挵敤㡦〹㜴昹㍡㉣攳扥愹慢昳ㄵ搳ㅢ㌵挶摥ㄴ㍣㕡攱散〷晣㈷㥢昱ㄶ晥ぢ戶㘵昳㔷〰戱㉢敢㑥㝥攰㑢㥢挱搰慣㐴㔸㔶搲㡡愵〲戶换㥡攷挶ㄳ㑢ㄶ挶攳㑢㜸㍣㜵㤴㕡戲㌱ㅣ㑥㜱㜵慡挴㕥㡤㤳㔵㌷愵ちぢ㌳㔶㤹戴㘵慣扤攰㍦昰㘷㠸戲捡愶愶摥㡥挷㘴㘰ㅢ㔴㠵㔸㈷ぢ㙣㐷攱ㄷ捥攴搵㥢搳㙦㔳戲㌷㘶㜶慥搷づ㕣搱㤴㕣愱昶〴〳㕣ㅣ㍡愴摦㤸ㄷ㝢㑦㔹㔲㝤捤㥡慦摥敤㍥昱扡㠳㔵㉦摢㤰戵㌴戵ㅦ㝣昶挱摢搸〱愱㝡〲挶㤹〵攵捣捤昸〰㜵攳㐳㡡㡦㈰㌰㍦〸攳㤸ㅥ㍥戱慡慡ㅦ晥攷ㄴ㘱㝣㑡昱㔷〸搵ㅦ㠲ㅦ㔰攳㙦㄰捥愶㍡挳㍦昷扢散扢晤愱捥摥㜷㕦㐲ㅢ㌴摡戰愹〱㐰㜰晦ㄹ攴换搸㐶㐱㜶㔴㌱ㅣ㝢ㄲ搰挱㌶㘴㉤㥢ㅤ㠸㘶㐲挰扦搹摥て㤸㌷〱摦戱㡦㥤ㄴ摦㐳㘸〴昰㈰㐴㔵つ㠲㕡〸攰挷摡㈸㠰㔰㐳愰ㄲ〲ち㔱㜳㌶昵摤昷ㅡ〱㠳愱捥㈶愰〳㝤ㅡ㙤搸搴㔰戴昳㈲攰敦㜰敥㐹挰㤷戶㈱㙢㕤敦㘰㜸敡挳㔱㤸ㅣ昲攷㠰㜹ㄳ搰ㄹ㘶愳ぢ㐵㔷〸㡤㠰摤慤慡ㅡづ㈷㐲㐰㌷㠲扡㐳愸ㄱ㔰〹〱㍤㔰㜳㌶昵㠱㑥挰㈱㔰㘷ㄳ搰㡢㍥㡤㌶㙣㙡㈴摡㜹ㄱ昰㜶㉥〲摥戲つ㔹ぢ㡥愳攰愹て㐷昱㑢づ昹㡤㥣〴散〷戳搱㡦㘲㝦〸㡤㠰〱㔶㔵ㅤづ㈷㐲挰〱〴つ㠴㔰愳愱ㄲ〲づ㐴捤搹搴ㅦ㜵〲㡥㠰㍡㥢㠰愱昴㘹戴㘱㔳㤵㘸攷㐵挰㌳戹〸㜸摡㌶㘴慤㠵㔶挳㔳ㅦ㡥攲㌰㜴慡㥥捣㐹挰攱㌰ㅢ㐷㔰㡣㠶搰〸ㄸ㘳㔵搵㔸㌸ㄱ〲慡〸慡㠶㔰攳愱ㄲ〲挶愲收㙣敡㐱㥤㠰㜱㔰㘷ㄳ㔰㐳㥦㐶ㅢ㌶㌵〱敤扣〸戸㌳ㄷ〱㜷搸㠶慣㠵摡㐹昰搴㠷愳㤸挹㈱摦㤶㤳㠰㔹㌰ㅢ戳㈹收㐰㘸〴捣戳慡㙡㌲㥣〸〱㐷ㄲ㜴ㄴ㠴㥡ち㤵㄰㜰㌴㙡捥愶㌶改〴㑣㠱㍡㥢㠰㍡晡㌴摡戰愹㘹㘸攷㐵挰ㄵ戹〸搸㘰ㅢ戲搶㤰㘷挲㔳ㅦ㡥愲㤱㐳扥㍣㈷〱㡢㘱㌶㤶㔰㌴㐱㘸〴挴慣慡慡㠵ㄳ㈱㈰㑥搰㔲〸㌵ㅢ㉡㈱攰㌸搴㥣㑤㥤慦ㄳ㌰ぢ敡㙣〲㕡攸搳㘸挳愶收愰㥤ㄷ〱愷攵㈲㘰㡤㙤挸㕡攰㍥ㄲ㥥晡㜰ㄴ㈷㜱挸愷攴㈴㘰㌵捣挶㈹ㄴ愷㐲㘸〴㥣㘶㔵搵㔱㜰㈲〴㥣㑥搰ㄹ㄰敡ㄸ愸㠴㠰㌳㔱㜳㌶戵㐲㈷攰㘸愸戳〹㌸㠷㍥㡤㌶㙣㙡㍥摡㜹ㄱ㄰换㐵㐰戳㙤挸㕡㜹㕦〰㑦㝤㌸㡡㑢㌹攴㈵㌹〹㔸〷戳㜱㌹挵㝡〸㡤㠰㉢慣慡ち挱㠹㄰㜰㈵㐱㔷㐱愸㝡愸㠴㠰慢㔱㜳㌶戵㔰㈷㘰㈱搴搹〴㕣〷㝣搰㘸挳愶ㅡ搰捥㡢㠰㜹戹〸㤸㙢ㅢ戲㙥つ㉣㠲愷㍥ㅣ挵㉤ㅣ昲散㥣〴摣ち戳㜱ㅢ挵敤㄰ㅡ〱㜷㕡㔵搵〸㈷㐲挰㕤〴摤つ愱ㄶ㐳㈵〴㙣㐶捤搹搴㘴㥤〰摥㙡挸㈶攰㝥晡㌴摡戰愹㈵㘸攷㐵挰㤸㕣〴㔴摡㠶慣㍢ㄶ㌱㜸敡挳㔱㍣捥㈱ㅦ㤱㤳㠰㈷㘰㌶㥥愴㜸ち㐲㈳攰ㄹ慢慡攲㜰㈲〴晣㡥愰慤㄰敡㌸愸㠴㠰摦愳收㙣敡㘰㥤㠰愵㔰㘷ㄳ昰㍣㝤ㅡ㙤搸㔴〲敤扣〸ㄸ㤰㡢㠰晥戶㈱敢㜶ち扦㈱户戱㘰㤵㜱〷愳㉢戰ㄹぢ㔶愵㤱㜱搱㈶摣收㤴㌵㠹昲〸晥戳㙥昸㑢扤㡣敢㌰㠹㔰扤㜵㉢扤㙢愴ち㑢㌱挸㌰㐸慤㙣㕤㥣捡㕡ち戲㔶㑡晥㙦挱敢㘷户攰㈵换㕤ㄹ㡢㕥㙤㉣㈸攱愰㜱㉤㜹戵つ搶づ㈲慥昵㜸㝥㍤㤵㐳㙡㈰㍣㘷ㅥ㘴挴扢扦㑢㑢ㅡ㐵ㅡ慦ㅦ㠴㐴て㜲扥㑢敡㔹㈹㘹戴挷㐱捡㐶㌹ㄷ㥤戸慥昴㝦㑢㜶敥㍣㌰㙢挹敥㔵捥㠴慦㔱扣㑥昱〶挵㥢㄰慡挲㥥㘶攷㠱㍣扥ㅦ㉥昰昹㠸㔳挶摢挴扣㐳昱㉥㠴㌶捤㙥㐳㌵戰ㅤ愲摣戹慤换ㅢ㔷㔸㌸挷㜷搰ㄶ戸㤰愹昷㍤㌶㝣ㅦ愲㜴〷挴搴〹攱㈶㉣晦晥㔴戹㔷晥攵攸愶敤〵㉢ㅣ㥤㥤〱摡扤戹㜶㘵慣扥㌱ㄱ㡦㈱〳㡥敢㘸㤵昵㐸㕥㑡慡㔰愰㜹㜲扣慡㈵ㄵ㘸㥥㄰挵㝦愵捤㌳挳㑢挳愱㔴ㄵ㤶昷戱㐸㌷ㄹ户慡㘵〹慥愶㘱挵晦捦㈵㍡㕦ㄱ㐲昰㈹㄰攸慣搲㈹昷愷搷㕡㉣戳改ㅤ㔸ㅤ㐷㈲㕣㔸㜲〰㐹㝢㈰㠰攵搶㥦攱ㅡ㥣捦昸ぢ㐶㜷捤㤷户ㅣ㕡㜱昵ㅤ㍦搸晦㥦㡣㤵て搹㡣㘵〸㍡晢㑣晣ㄱ㥡〴摢戲愹ㄵ㘸㤷㍥ㄳ〷晥㐶摡㜰ㄸ㔸敢㌲㥤㜲㥤㡤㑤摢㤰㜵攳晣〴㜸敢挳㤱㝣〹㐷慡愳晤㌹㠱㈲㜳㌳晥〱戳昱㑦㡡晦㠵搰㍥㈷晦戲慡㙡ㄵㅡ挸㘷攲㙢㠲扥㠱㔰㈷㐱㈵㤷㈳晦㐶捤搹㤴ㅦ㝤愴ㄷ愶㑥㠴㍡㥢㠴敦改搳㘸挳愶㑥㐶扢㌴〹摡挲搴户㍢㜳慣换晣摢㌶㘴摤搳㍦ㄵ㥥晡㜰ㄴㅤ㌰㈷愸慦〱昳㕥㤷㘱㉡愹ㄱ愴㈸㠱搰〸㈸戳慡㙡つ㥣昴愵愳㡥〴㤵㐳愸搳㔱ㄵ〲㈴昵ㄴㄵ㙥敡㜳昴㤱㈶攰㌴㘸戲〹攸㑡㥦㐶ㅢ㌶㜵〶摡㜹ㄱ昰㤷㕣〴散戰つ摤摣〹〷㙢攱㐹〸攸挵㈱扦㤷㤳㠰扤ㄸ㔶㙦㡡㍥ㅣ㕤敢搲攴摥㔶㔵㥤つ㐷㝤ㄹ捥㍥〴㔵㐰愸㜳㔱ㄵ〲㝥㠹㥡戳愹㌷㜴〲捥㠱㍡㥢㠰晤㠱てㅡ㙤搸搴㜹㘸攷㐵挰㡢戹〸㜸挱㌶㘴攵㐳㕣〸㑦㐲挰㔰づ昹戹㥣〴っ㠳搹㌸㤸㘲㌸㐷搷㑡挰〸慢慡㉥㠲愳扥っ㘷㈴㐱㠷㐲愸㑢㔰ㄵ〲づ㐳捤搹搴㤳㍡〱ㄷ㐳㥤㑤挰㘸攰㠳㐶ㅢ㌶㜵㈹摡㜹ㄱ昰摢㕣〴㍣㘰ㅢ戲戲㌵搶挱ㄳ慦捡㡤ㅡ㡥㝢㈲挵㈴㡡挹ㄴ㔳㈰搴摤㌶㈹扢〳挵昷ㅤ㠵捥昹㜳ㅡ㌱搳㈹㘶㐰㘸愴搴㔲户㥤ㅦ㘴慣㜴愰㐹㕦㜶㌰㥢捡㌹㄰㙡〳慡㍣扦昹㡣戹愸收㥣㈴搷ㄳ㤱㜵搳攱㈸㌴〹ㅡ㙤搸搴ㄵ㘸搷㑡づ㈷㐹㙢㠲扣㈶ㄷ㌹ㅢ㙤㐳㔶昲挹搵昰㈴㐷㐷㍤㠷㝤㤵㑤〴㤴㤹㥢ㄱ㠶搹㠸㔰㉣攲攸㕡㡦㡥愸㔵㔵ㅢ搱愰㉦摥挶㘲㠲㤶㐰愸㙢㔱㤵愳愳〹㌵㘷㔳㤷愰㡦昴晣㜰つ搴搹〴㉣〵㍥㘸戴㘱㔳搷愱㕤㉢〱摢攸㘵㍢㠴㕡㥢㡢㠰戳㙣㐳㔶㘲捣㈶㌴ㄳ〲㔶㜲挸㘷攴㈴攰〴㤸㡤㔵ㄴ㈷㜲㜴慤〴㥣㙣㔵搵つ㜰搴㤷〳㔹㑤搰㈹㄰敡㐶㔴㠵㠰㔳㔱㜳㌶㜵愲㑥挰慦愱捥㈶攰っ攰㠳㐶ㅢ㌶㜵ㄳ摡㜹ㄱ㤰捣㐵㐰挲㌶㘴㘵散晣〶㥥㠴㠰ぢ㌸攴愵㌹〹戸〸㘶攳㘲㡡㑢㌸扡㔶〲㉥戳慡敡㔶㌸敡换㜰搶ㄱ㜴㌹㠴扡ㅤ㔵㈱㘰㍤㙡捥愶ㄶ改〴摣〶㜵㌶〱㔷〱ㅦ㌴摡戰愹㍢搰捥㡢㠰昹戹〸㌸挶㌶㘴愵ㄳ摤つ㑦㐲挰つㅣ昲㔱㌹〹戸ㄱ㘶攳㈶㡡㥢㌹扡㔶〲㝥㘳㔵搵㘶㌸敡换㜰㙥㈵攸㌶〸挵㑣㈳㈱攰㜶搴㥣㑤捤搰〹戸〷敡㙣〲敥〶㍥㘸戴㘱㔳昷愱㥤ㄷ〱攳㜳ㄱ㌰捥㌶㘴愵㍡㌱㡢㐹〸㜸㠸㐳慥捥㐹挰㈳㌰ㅢ㡦㔲㍣挶搱戵ㄲ戰挵慡慡〷攱愸㉦挳㜹㠲愰㈷㈱ㄴㄳ愱㠴㠰愷㔰㜳㌶㜵愸㑥挰㐳㔰㘷ㄳ戰ㄵ昸愰搱㠶㑤㍤㠲㜶㕥〴っ捥㐵挰㈰摢㤰㤵㠹昵㌸㍣〹〱㝦攲㤰〷收㈴攰㘵㤸㡤㔷㈸晥㠷愳㙢㈵攰㌵慢慡戶挰㔱㕦扣㡤搷〹㝡〳㐲㍤㠹慡㄰昰㈶㙡捥愶㉡㜴〲㥥㠰㍡㥢㠰㜷㠱てㅡ㙤搸搴㔳㘸攷㐵㐰捦㕣〴散㘱ㅢ戲㤲挴㝥〷㑦㐲挰㠷攸㔴㜵捦㐹挰挷㌰ㅢ㥦㔰㝣ち愱ㄱ昰㌷慢慡戶挲㔱㕦㠶昳ㄹ㐱㥦㐳愸㘷㔱ㄵ〲扥㐰捤搹㔴戹㑥挰敦愱捥㈶攰㥦挰〷㡤㌶㙣敡て㘸攷㐵㠰㍦ㄷ〱㐵戶挱㥤扤收㝦〱㥥㜶㈱敢愸㠴〳㡥捣㠹㠶㤷㌳㑤愲㘳〴扦㡣愹㙡㐹愶攲㤲搳㔱ㄶ愹㡥㑦㡤愷慡愳挹愵㑤愱㤵㕤㈲㜶㘱㙥㘳㌸㠶㡣慢〴ㄲ慦㕣扡昸搲愵攱〶㈳㔲ㅢ㙦㐹搴㠷㙢慡㝦づㄹ㔹㠸て扢㑥㤲戱ちㄴ戶ㅦ㤷㘴攴㐳㑢ㅣ㈵搸㝣晥㍦挲愱㍢㔷㐴㕢㔸㙡㕤挳㌴〱㉣㙦㘵㜴㔶㌴搵ㄴ㉥㠹㠸㕤捡挵ㄱ戰㠸㌴戶㠶づ㤱㔹㡤挸愱愸㉥㡢㡣㑦㐴ㅢ㤰㠶ㅣ收捥挰扡㈸㝦㙥㘴㘵㔷㑦㡦㈷愳晣㈹㔴㔹㘴㔶㈲ㄴ㑢㉥㘵昶㑤晤捡捥ㄹ㌵㔹㈳昰㐷挶㈰㈷ㅢ摤挸㕥㘴戹㍣㔲摢ㄸ㕦㡥㕦攵戵㌴挷挶㠷㤶㈶㝦ㄶ㝢㐵㜱户挸㈶扢㐶ㄵ愸㠲〲㔵㕣㔰晣㘳昷㑦㘰㈷㍥㘳扤㜰㠰搶㈷挲愹㜰㙦晢㜷㑦扤愱㐸㈵愲ぢ㕢㐸㥤昴㌶〴戲㠸㐲昶愶捦晦㈷㤴摡㔸㈵攴敡㥦㥤㔲挸㜴㌹㡥㍡攳㤷〲㥥㤹㕢改ㅦ㍤昶〲摣昸ㅥ〳㉢晤〱㘲攲昸搹㌵慤㠹愴晦搱㉦〸晤㉦挱戳㝢敤挵㝤っ愶昳昶㜶〳戸愳㜵㌰㔱挷㘳ぢ㥦㔱ㅣㄳ慣戹て搰㘰㐴㌰㍣㔶㍢戶ㄶ挷㈱昵慢㌴㌲㌹戴㌰摣㠴㔵戶收㔰慡愳㔵攱㡡㘹㜳愸㈹㘹摢慡攲捤捤㈱ㅥ㝣㍣㜰㙢敢㐳㑤攱攲㐸㘵㑢㉡㡥㈴㙦㈳〲㈱㐷愸慤ち慤㠰㉡戴㐲㔴愵㤱㤹捣㘴㤵㌲㝤挵ㄷ㠵ㄲ搱㔴㘳㜳戴扥㤸ㄵ㘶㥢晥㉣㡥㕡捣㈴㐵㈰搳搹㥣㔹挵扤昶㘷慤㠲㘱㜷て挴㑡㈴愹攳敥挷戱㕤愰〲昸愷㝥㘴愲㈳收㈰㌹戵ㄸち㕦敡晣昰㈸㤳㤲㡣攵ぢ攷㤷戸㕦㥣㡣㐳㔴愶㈹昵ち〱㜸ㅢ〵㠰戳挰㜷搱晦㐰戴㤹〵搷〱㠰攰攴㜸愸㘱ㅣ敥捦挴ㄳㅤ散㕦扣ㄶ㘳搷㜲搲㐹㤸捣㑢慣㐲慥ㄵㄲ慤㤶㐵ㅢ挲㠹㘲㉡㙡戱㥥㔹挴㡣挶㠰戵て戱搶㔵攸昳晢㑢㡡扤晡慡㜱㝣敤㘳㘷㝢改扦ㄸ慥挹昲晦搷ㄹ㠷㌰敦〳㘱挹挹ち㡥昱㥢㘰挶昴㉡㤴㡣挷〵攰㉦㑣㡤〰㠴晦㌵ㄸ摤晢㈶㌳㐵㄰㠹㠴〶㐰㐵昲㕢㔱㈶㉦ㄶ㈳搱㑦戲ㅥ晤ㄲ㐸㠹㤶慤ㄸ戰ㄲㄵ㡢㥤ㅦ愰〶㙡㜱㤴㠷ㅢ㠲搶㑣换搵㕣㥣㈳㝣〵〵㐵搸搵〱昷㡤戳慣㙥攱慣戹㌶㉣㘹㡣㙡㑦っ㈱搰〱㈳敥挴てぢ晣搷戵晥㈴搳晤㥤㍡ㄸ㌴攴㘷搱㐱昵ㄶ㕡㌹攱ㄷ愳㙣昳ㄳ㘴昸㈵㄰㙡〷㤴扣ㅣ搰㑥㕥敡〳㔴㜹〲㐳敥ㄶ㡦㈰㙥慥㈹㔱㝤〸ㅤ愷㐵愳㡣㑥㍥㐲㠹戳㑤晡攸㉢㠷㌶晦搱昷〹㕢攰㙤㤸㜴㘲㔷搴愷㈸㌸㐳㐶搱ㄹ㜲㈷㘰㡣捥〴晥搵ㅢ搰㠵㠰慥〴晣つ〰敥搶挰㙥愸㜵㜵攸捡昸㜱愸〷㘳摤〰昶〵搵㤷㥡㜷㡤戱敥昴摥㠳摥晦つ㠰㥢㌱㈶扡攵㘱㙣㈷㈰挲㔸㑦㍡昹ㅥ戵っ挶㝡㐱㥢㥦㌱戲㈴㡣敤㐹㈷昰㈱㙦ㅥ㔲ㅥ㡣敤〵㡣搱㥢挰〲㙦㐰ㅦ〲晡ㄲ㔰〸㠰㌰戶㌷㙡攵づ㘳捥㉦㕤㍤挸慡〰づ㘴㌱攷捥改㔹㈳敢㤷㜴扣㉦ㅤ㌳㍦捥㑤ㄶ㤳攲㠴慣挰㝥㠰散晡昹㔸㌱愱㑥愸散挷㉥扡愲㤶㐱㘵㝦㘸昳㔳挹っ㍣扣昰ㄳ㘱㍡㜱愸散㠶㤲ㄳ㄰㜴捥挱㜷〰㌰挶㐰〲扢㝢〳づ㈴㘰㄰〱捣摡ㄳ㉡〷愳搶捤愱搲晤愳㕥て㑡㠷〲て㑡㤹挵攷㡣㐰愳昴㈰㜶㌰㡣ㅤ㌰攳捥㑤㈹搳散慣攳㡦㤴捡收晥挴㌲〹㑦㐸ㅢ㑥㈷捣挶换㈰㙤〴戴昹㐹㘳搶ㅥ㕥㔸ㄴ愵ㄳㄴ攴㝤〰愴㌳㘴昶㙤㑦㌲㠷〲㘳ㅣ㐶攰㐰㙦挰㈸〲づ㈷㠰㤹㝥㐲摡ㄱ愸敤收㤰㤶昹ぢ㘵て捡㉡㠱〶㘵捣晢㜳晡搷㈸ㅢ㐳昷㔵㜴捦ㅣ㍤㌷㘵㑣捣换㐳ㄹ搳昶㠴戲戱㜴㌲ㅡ戵っ捡挶㐳㥢㥦戲㌱㘸㠶ㄷ㝥昸㑣㈷㈸挸㥢挹㝥捥㤰愱㜳㈸慢〱挶㤸㐸㘰戵㌷㘰ㄲ〱㤳〹㘰㙥愰㔰㌶〵戵㉥づ㘵捥て㙦昹㜳㙢て挲愶〱ぢ挲㤸㈷攸昴慥ㄱ㌶㥤捥㘷搰㌹㜳晡摣㠴捤㠲㉥て㘱㑣昳ㄳ挲㙡改㠴昹㝥ㄹ㠴捤㠶㌶㍦㘱昳搰っ㉦㉣㉤搳〹ち昲㘶㜲愰㌳㘴攸ㅣ挲收〲㘳捣㈳㤰㠹㠳ㅥ㠰㈳〹㌸㡡〰收ㄲち㘱㐷愳㤶㍥挶㌲㝦㍢敥㐱搹㝣愰㐱ㄹ㌳ぢㅤ昷ㅡ㘵挷搲㝤ㅤ摤㌳ぢ搰㑤ㄹ㔳晦昲㔰挶挴㐰愱㉣㐴㈷捣㄰捣愰慣ㅥ摡晣㤴挵搰っ㉦晣㤴㥢㑥㔰㤰㌷搳〹㥤㈱㐳攷㔰ㄶ〶挶㠸㄰挸㔴㐳て挰㈲〲ㅡ〹㘰昶愱㔰ㄶ㐵㉤晢ㄸ挳㉦晦㍣〸㕢〲㉣〸㘳㈶愲攳㕣㈳慣㠹捥㥢改㥣㔹㠳㙥挲㔶㐳㘷ㄱ㤶昳捡攳ㄴ㐰㠴戰㌸㥤㥣㡡㕡〶㘱挷㐱㥢㥦戰搳搰っ㉦晣㕡㥣㑥㔰㤰㌷搳て㥤㈱㐳攷㄰㤶〴挶攰挳㘹ㄴ㔳ㄳ㍤〰㉤〴㉣㈳㠰搹㡡㐲搸㜲搴扣㈷㝦晣㜲搸㠳戴㤵挰㠳㌴㘶㉦㍡ㅤ㘸愴ㅤ捦づ㑥㘰〷㤷〲攰㈶㡤改㠵㜹㡥戲换〱ㄱ搲㑥愴㤳昵愸㘵㤰㜶㌲戴昹㐹㘳戶㈲㕥㔸昲愷ㄳㄴ攴捤㤴㐵㘷挸搰㌹愴㥤〲㡣㜱㉡㠱㑣㘷昴〰慣㈱攰㌴〲㤸攱㈸愴㥤㡥㕡收挵㠷昷ㄱ㜶㈶㜰㈰敢㍡捤戱㐶搶㔹㜴扣㤶㡥㤹㤵攸㈶㡢愹㠸㜹挸扡つ㄰㈱敢ㅣ㍡戹ㅤ戵っ戲捥㠳㌶㍦㔹捣㙣挴换㘷㥣㑦㈷㈸挸㥢改㡤ㅥ㕣㕣〰㡣㜱㈱㠱㑣㝤昴〰㕣㐴挰挵〴㌰ㅢ㔲挸扡〴戵ㅥ敥㘹扦昵㜹ぢㅥ挷搸㘵㘸〱摡敥搷扡搰㘸㕢挷㉥㉥㘷ㄷ㡦〳攰愶敤〹攸㠴戶挰㝡㐰㝥挴㌵ㅢ㤳ㅦ㠵搴つ散攲㈹搴㌲㐸扤ㄲ摡晣愴㌲㕢ㄲ㉦愴挸搲㠹㐳㉡㔳㈶㍤㌸扢ㅡㄸ㘳㈳㠱㑣愷昴〰㕣㐳挰戵〴㌰挳㔲㐸扤づ戵昴㍣愷㍦㕡挲㠳捥敢㠱〵㥤捦㙢捥㌵㍡㌷搱昹つ㄰㝥收㌱戵戱っ㤳㤹敤搶ㄱ㍥〳ㄱ慣㑣愵戰㐲挲扤㍢㉥㥡挲㜷扤搲〸〴㡡㤲㘸戶㠷慣㥣㘸㈹㜲晤搳㙢戳㝢㘵㥢㌲ㄶ㙢昷捣戶敢慢户晢㜸㤸慤㜵㕤㙤㌹㌷ㅦ㐸搶㜷㍤挶昸㜳㕡昰㔵㔶㥡㤲扤收慢㉡㜲㈷昵㘹扣㜳愵敥㍦㔸ㅥ㤶㘹摦㘷摣挸挳㐶攱ㅦ扥愴摦㠴㌲㔷㡢㕦换㝢㠸㘸㌹㡥㕣攰〸㜲挵搸搲㤵搹㐹戴㌵㜸敥㔱㐳㌸㘸搷戰㡥搶搱㉥㑥㙢㐹㘵㔸㐲㉢扡搸ㄶ晣㘴㙥㕡㡣换愱愱㐴挳捦㘴改っ戱㔹㙢扤戲ち昶㈳搷攱攱㠴㥢戶攰㠵㍢㉢㌷摢㕣扦づ慥㜷㈵㐵戴ㅣ㥥捡㐸㌷㍥㝢㔶㝡㜲㌱㙢㔳挲愱㤸散㠵摡㔴㐳㜵㜸㤹摣ㄴ㤹ㅥ挶ㅤつ㍣㍤慣㈹摣㐵ㅡ愴慢戲㑣㘴㐴㉡ㄷ㈶戱挰㥥攲㥡愹㕤㤲て扡ㄱ㤹ㄹ㙥ち昱昷敤㔸攲戴㑢搳敢㔳㐸㠸㑥㍢攰㙦搷㝦㍥㝢〸㡣ㄴ搹㝢㐹挹㝥ち戴㌱扦㘵〶挱捦搰㡦摣慢搸㙦ㄱ搹㍥㍢㐲㕤戱㠱摢捤㐷昸㥣㠲㝤摢㠵㐹愲㙤慣搴㘳慥搵昳㜹昹㐹敡攲愴㤹㕢㌳㥣㑣㕥愵㡥㡥换昹㘵扣〱㤳㐸攱〱て㝣ㄲ㔰㌹㍦㍡㑤㔸敦㑣㐵戱㜲摤戴戲㘳愴㈶㔶摦搴搲㄰㤶㘵㙦㘷捥㤶搵敦㥦挵晥㉡〲㈱昶㈷慡つ㕥㙣㔲㙡昰攴㐵攷〷晦㍦晥㉥㤸㜱ぢ㍥㘹㌲搹挱㐷搰戸搵晥摣㌱㜵㜷㤷㤳愷㠳ㄸ㝤攷搶搴㝦㜹ㅥㅦ愶戶㉣ㄵ攷㌴㘶挰㔶㌹㍦ㄲ㤰㑦㥣〶㥢ㅣ㥦ㅣ攷㕤㌴㑤㌵㈱㙡愹㝥ㄶ晢〹㜱㕡扢㈹㄰挰攲晦㡦晣㠴搰㠹敦ぢ㔹〷挷晦㈷晢捥㥤昸㐹搱㐱㈱慣㘲㔸㡢晤捣㡥戶㉥㝤㤷〹ㄲ搵㈱㈸ㄴ㔰搸㄰收㑥换㔵摡敤搸㙢㡡㐹搴搶㔵㥡戵㍦㡤㍢愱捤㝦㤵戶つ捤昰昲ㄹ㜷搱〹ち昲㝥て搲攳㈲散㙥㘰㡣捤〴㌲昳摡〳㜰て〱昷㐲昸㤹㠰敢㥥㘸㜲收ㄲ愳㠱捦摦捣〵昷攲㘶摥㜸挰挷㌴㠰㠷ㄳ㈰㔷ㅡ㌷㉦〲㈵挵㍢攰捣戸て愸攷㥦㝢㙥ㄴ戰㔸挴搶晡搷㉥攴敥㘷晦て㐰㈸㈶搵扡慦㡢㤹㐹㥢攷敢挴㍦〱ㄱ㑥ㅦ愴ㄳ㈶摣㘶㕣昹㍥っ㙤㝥㑥晦㠵㘶㜸攱㈹㍢㜴挲攱昲晤㌵愴〷㘵㡦〲㘳㍣㐶㈰㌳㜷㍤〰㡦ㄳ戰㠵〰㈶昳捡㤵敦ㄳ愸㜹㉤㡡㜸慦㈳㍤〵㌴慥㝤㤹摡敢戸搷㈸㝢㥡敥㥦愱㝢愶攱扡㈹㌳愰戳㈸换昹ㅤ㍦〸㠸㔰戶㤵㑥㑡㔰换愰散㔹㘸昳㔳挶㔴㕥㡣て㡦昲愱ㄳ㠷㌲收昳㍡㐳㠶づ挷扤摣㌰㝡づㄸ攳㜹〲换扤〱㉦㄰昰㈲〱㑣晦ㄵ捡晥㠸㕡晡换㠲晥㘴㌰㡦㉦ぢ㉦〱ぢ挲㤸ち散昴慥ㄱ昶㌲㥤扦㐲攷扤〰㜰ㄳ戶ㄷ㜴㜹㡥㌱㘶昲ち㘱慦搲㐹ㅦ搴㌲〸㝢ㅤ摡晣㠴㌱昵㔷〸㝢㠳㑥ㅣ挲㤸晦敢っ㔹㈳散㑤㘰㡣户〸慣昰〶扣㑤挰㍢〴㌰㕤㔸〸㝢ㄷ㌵昷摤㉢敦攳㙢ㅢ㤰愰㙢㝦捤戵㐶搷㜶扡㝥㡦慥㤹攴敢愶㡢㤹扤㜹㡥㉦收晤ち㕤㍢攸㠴〹挰ㄹ㜴㝤〰㙤㝥扡㤸㈸㉣㜴㝤㐸㈷づ㕤捣ㄶ昶愰敢㈳㘰㡣㡦〹㘴㈶戱〷攰ㄳ〲㍥㈵㠰挹挵㐲搷㕦㔱敢散㝣挳挷晤㐶攷㤹㙤ㅥ㠷搷㘷㠰㠲㉦收ㄹ㍢扥㌵扥㍥愷敦㉦攸扢〶〰㝥ㅦ戵扦㡢晣㥤捤散敦㈲晦㐰ㄹ摦㐵搴㐴㜶捦㜰散㉤昳㉡晡㥦㌶㙡ㄲ㔰扣㤲㘶攰昹慥捡ㄴ㔳㡦㜹㘵㠶㥦ㅢ愰㜹敢愵挱扦㙣㘷捣㑡收攵㠱戵戵㥥挰㈶て㕦㕢戹攰㉦㡦愷㑦㘰搳㠰戳昶㉣戳㠵愵敦㈱昸㑦㍦㠱㌱㜹㔹昶散㌷昰慤㤸挵㙣敤㔹晢〴昶㉤戴昹昷㉣戳㥤㘵戸摦搱㠹搵ㄱ㝥摥ち慤㐳㉥㝢户㘷㡥㥤挰ㄸ摦ㄳ挸㔴㘸て挰て〴昰晢愶㘲㜲㌴㑦㘲〶ㄳ〴搲攷ㅤ收㍦㍢捤戴㥤㠶㕢挴㍥愳㤰捤㤸慢散㍥挸挳搰攵㤹ㄳ㤸扥㉣㔴昸改㠴㜹捣ㄹ〷㜹〷㘸昳㔳ㄱ㐵㌳愱愲㤸㑥ㅣ㉡ㄶ㐳敢っ㔹愳㠲㑦攱㌶㠲〴㉥昱〶㤴㄰㔰㑡〰㜳愴攵㈰㉦㐳㉤㝤㡢ㄶ㤷㜶搶㌳㈳昹㥣㍦㡦挳扣ㅣ㘰ㅣ收㑣㤸㜶扡搷ㄸ㌳改扤ㄳ扤㌳戹搹捤ㄸ㌳㥡昳㌰挶㝣㘷㘱慣ぢ㥤㥣㠸㕡〶㘳扢㐱㥢㥦戱㤳搱㑣ㄸ摢㥤㑥ㅣ挶㤸㈵敤っ㔹㘳慣ㅢ㌰㐶㜷〲㑦昱〶昴㈰㘰て〲㤸㔴㉤㡣昵㐴捤㝢㘹搹㝢㉥敤〵㍣㐸㘳㤲戵㌳〲㡤戴㍤搹挱㕥散攰〲〰摣愴㌱ぢ㍡捦㕣捡ㅣ㘹㈱慤て㥤㌰㔹㍡㠳戴扤愱捤㑦ㅡ㤳慡㠵戴㝤攸挴㈱㡤㤹搵捥㤰㌵搲㉡㠰㌱㝥㐹㈰戳慥㍤〰晢ㄲ戰ㅦ〱㑣挴ㄶ搲晡愱㤶㍥㔷愷㙦㤲攱㘱㝦ㅥ㐷㔹㝦㘰㐱ㄸ㤳戲ㅤ攷ㅡ㘱〳攸晣〰㍡扦〱〰㌷㘱捣㥡捥㜳㤴㌱愷㕡〸㍢㤰㑥㙥㐶㉤㠳戰挱搰收㈷散㌷㘸㈶㠴つ愱ㄳ㠷㌰㘶㘲㍢㐳搶〸ㅢち㡣㜱㄰㠱捣搲昶〰っ㈳攰㘰〲㤸戸㉤㠴つ㐷捤攳㜳改㝤㠸㡤〰ㄸ㡣㌱㡢摢昱慥㌱㌶㤲摥て愵㜷㘶㕣扢ㄹ㝢〴扡㍣㡣㌱〹㕢ㄸㅢ㐵㈷㡦愱㤶挱搸ㄱ搰收㘷㙣ぢ㥡〹㘳愳改挴㘱㡣愹摢捥㤰㌵挶㉡㠱㌱挶㄰挸戴㙥て㐰ㄵ〱搵〴㌰搳㕢ㄸㅢ㡢㥡晢敡挶㝢ㅡㅢて㈴攸㘲捥户攳㕡愳㙢〲㕤搷搰㌵昳戳摤㜴㌱㈹㍢捦㈷㤲㈹摢㐲搷㈴㍡㘱敥㜶〶㕤㔳愰捤㑦ㄷ㜳扣㠵慥愹㜴攲搰挵㐴㙦㘷挸ㅡ㕤搳㠰㌱愶ㄳ挸㈴㜰て挰っ〲㘶ㄲ挰扣㜰愱慢ㄶ戵昴ㄷづ敤㑥扦昷㘷㜲㌶搰愰㡣㔹攲㡥㝢㡤戲㌹㜴㍦㤷敥㤹搱敤愶散㘳攸昲㔰昶〹㈰㐲搹㤱㜴昲㈹㙡ㄹ㤴ㅤつ㙤㝥捡㤸ㄵ㉥㤴ㅤ㐳㈷づ㘵㑣つ㜷㠶慣㔱㌶ㅦㄸ攳㔸〲㤹㌶敥〱愸㈳㘰〱〱捣㈴ㄷ捡㐲愸㜹捦晣摥愴搵〳て搲㤸㔹敥㜴愰㤱搶挰づ挲散㠰搹愷㌲昰〸㙢昶挰晤ち搷㉤敥挴戸慣愴㐵改㈱挲昴挵摡搴捡㈶愴㡣戲挸㐴㌹慢挴㙦摥㔸㤲㠶づ改㝢昱〴㔶愳㡡摣扦㠵㑦户㝤ㅥㅤ㤷㜴㜵㍤摣㔲㥡搱挲散㐸晦㠶㙦戳ㅦ攰㤸㙥捦㠱户㍥改㡥㙤戸〵ㅡ㌱挴慥㤸昱ㄳ昱㘴㍣㤲敡㕤㡢挴攸摥㝣㔸㘸〴换㔱㤵晥换攱搱戳㑦〶㔶ㄴ攳㥦㝥㔸挶㠷攷〵㤷挴攲换㘳㌲ㅡ㝦㤲捦捣ㄷ扥㍡㜴㘰㌷㕣愴㤲㙤㙦㤰㘷ㄶ㠰㌶㌶㌶ㄶ㐳㤶ㄵ㥡㠵愸㜳㌳㡢㥣㠲摦㈹〴散㠲摦㐰愱扤挹㠰昴慤ㄶ慡㝡搵愰挲㐵ㅤ㍡㘴摤扢挸㑡㈲㑣㍦摡㌰㄰㘰づ愱晦㌲㠴散扥攱攱摤㈸㤳㔱㌶敥㠴户搱㠴㈱ㄸ捤㄰㐱㌳㠸㠱㌳㠸㐰っ搵㑥㔵㘳敡㌲晦㠸㐶㈰づ㜵㈹搴戲ㅣ㌷ㄳ㑦㌴つ㉣㠵愶㈳㌴㕡搲戴㔹㘲㝢㌱㡥㠳搱攸换㍥晡㐰愸㌲攸㠵攷ㄴ昴㉣挸扢㥣㕡扥捦㐱㈰㍣㈲㘰㐰扥〲㈰摣愳㙡㉤㌴摣慢㤹㝢挵㐴〳㈲㡣ㄵ㤰搸㉢㥤㔰攷㘶㜶㜶ち㕤㥣㐲㔷扢愰扡愱挰㍤愳捥㠴㍢戲㈶搱ㅦて〷挶〹㄰㐱戳㍢㡣〴ㅢ㡣摥㘰慣〶挳㌳㝢㌸晡㤳愹敡㐷挴㝥㄰慡㈷㥤戱㜶㉡昴改㜸㝡㔱换昷㠹攸㈲㍢㥥ㄳ愰捤㡥㘷㑦㌴㠰ㄳ㍣㉤〹ㄲ昱散㠵㍡㌷戳户㔳攸攳ㄴ晡摡〵㔵㠱㠲挴戳㔲㡦攷㉣㡥㜱㉤㐴搰晣㈵〰〴扢攳搹搷搱㥦㐷散㈰㈲づ㠴㔰晤愰㤷㜸㉥㠴㍥ㅤ㑦㝦㙡昹㡥㙢昱〴㉥〶㈴攷挷㔰㌵㝢〶㌹〰㕥搰っ捦㔷㠲㐴㤰〷愰捥捤ㅣ攸ㄴづ㜴ち㠳散㠲ㅡ㡡㠲〴戹㐴て㜲ㅤㅣㄸ㤷㐳〴捤㠳〰㈰㌸戰ㅥ㔵㡦㐳㜶〳搴㤹㠷散ㄵ搰戸て搹㘱戶ㄷ攳㑡ㄸ攵㡦㜷ㄸ〷挳愹ㅡづ扤㔰戲ㄱ晡㌴㈵㈳愸攵㍢愴㔱㘲㤰ㄲ㌹㘴敢㍣愳ㅦ㠹〶㐴ㄸ扦㠲㐴昴㠷愲捥捤㍣捣㈹㡣㜲ち㠷摢〵㔵㠹㠲㐴㍦㕦㡦㝥ㄳㅣㄸ㌷㐰〴捤㌱〰㄰㙣㌰㝡㠳戱ㅡっ捦慣㜲昴㌷㔳㜵㌸ㄱ㕣ㄵ㔵㘳愱㤷㜸㙥㠵㍥ㅤ捦㜸㙡昹慥昵㡣㘷㠶㘷㍣ㄳ搰〰㑥㝣挶㥤㤰㠸愷〶㜵㙥收㐴愷㌰挹㈹㑣戶ぢ㙡ㅡちㄲ捦㌴㍤㥥扢㌹挶捤㄰㐱㜳㍡〰〴扢攳㤹攱攸敦㈷㜶㉣ㄱ搵㄰慡ㄶ㝡㠹攷㐱攸搳昱捣愶㤶敦戱㥥昱㔴㜹挶㌳〷つ攰〴扦ㄱ㠴㐴㍣㜳㔱攷㘶捥㜳ち㐷㍡㠵愳散㠲㥡㡦㠲挴㔳愹挷昳㌸ㅣㄸ㕢㈰㠲收戱〰㄰散㡥愷捥搱㍦㑤㉣ㅦ㤹㘷㑣㠲㔰㈱攸㈵㥥慤搰愷攳愹愷㤶敦攱㥥昱っ昳㡣愷〱つ攰挴㘷㍣〷㠹㜸挲愸㜳㌳㈳㑥㘱㤱㔳㘸戴ぢ㙡〹ちㄲ捦㔰㍤㥥ㄷ㌸挶ㄷ㈱㠲㘶ㄳ〰〴扢攳㘹㜶昴㉦ㄳ㕢㑢挴㑣〸ㄵ㠷㕥攲㜹ㄵ晡㜴㍣挷㔱换㜷㍦㍤㥥昴㤴扦慦㘷㍣〹㌴㠰ㄳ㍣㌴〶ㄲ昱㈴㔱攷㘶愶㥣㐲㡢㔳㔸㘶ㄷ搴㑡ㄴ㈴㥥ち㍤㥥户㌹挶㜷㈰㠲收昱〰㄰散㥥㈲㑦㜰昴摢㠹攵〳敤っ㍥ㅥ㑦㥤〸扤挴戳〳晡㜴㍣㈷㔳换㜷㑦㍤㥥昴㝣搰挳㌳㥥搵㘸〰㈷㜸㤸㉣㈴攲㌹〵㜵㙥收愹㑥㘱㡤㔳㌸捤㉥愸㌳㔱㤰㜸扡改昱㝣挲㌱㝥ちㄱ㌴捦〲㠰㘰昷晥㔹敢攸㍦㈷㌶㐴挴〲〸㜵づ昴ㄲ捦摦愱㑦挷㜳ㅥ戵㝣㤷㜹挶㔳攲ㄹ捦昹㘸〰㈷㍥攳㉢㐸挴㜳〱敡摣捣ぢ㥤挲㐵㑥攱㘲扢愰㉥㐳㐱攲㌱昴㜸扥收ㄸ扦㠱〸㥡敢〰㈰搸ㅤ捦攵㡥㝥㈷戱㡤㐴㉣㠲㔰ㅢ愰㤷㜸㝣㝥慢㈰㌱㕤㐹㉤摦㍦晣摢敢㤴扣ㄳ摡散㔳昲㔵㘸〰攷昸摤〹㕣㈱㥥慢㔱攷㘶㙥㜴ち搷㌸㠵㙢敤㠲扡ㅥ〵㠹攷㕢戸㑣㕦㘲〴攰挰攸〰ㄱ㌴㌷〱㐰戰晢㜸扢挱搱㤷㄰换愷挷ㄹ㌱〸晦㡤搰扢㉦敥戴摦㝣㘹搹㉣晣つ㡦愹愵ㄸ挹㘵㘲愷挸㡣㤶㔰ㄳ晥晣搹㌴摣攷㑥㔱昵㜳戸㍢㕡㘴㘵ㅢ攴扤㐲㤶㄰㡥㥥捦ぢ㔵㌷〷㤹ㄷ戸㜶㙣昲挰敦ㅦ㜷慦㌵攸晦㍢昶㔸晢㝡攱㈱搵晡挵㠴愳攳ㅥつㅡ攵摣挳㔸㜱扦〹㔵㌹〶㑤㈸㥣㑤摤散愵昵摦〲㙤晢㙦攴搳㙢㤷搶ㅦ㑥昱㈷㜲晤㥢㤰搳搰㡥㕦㈴㜶挲㔸搴慤㕥㘳㔰户㍢摡㉥挴愰ぢ搴㝤敡㑥㙡昹晥慢昶㤹〹散〶㐸敥换扥㑦㍣㍦㐸㜷挱㡢㝣㤰扡愱㌱㍥㐸㜷搳㍦㌶㜳戳㔳戸挷㈹摣㙢ㄷ捡敦㐳㠱㔷晣〱㐱晥㠴挲扣ㅦ㥥搹㡢晢ㄳ挸㕢挲愲敦㠹㔱捡摦㍤㤲扦㠰愴ㅥ㠴㔲昶收㥥㌶㍢慣愸㠷愹攵㝢扢挶㑥敢ㄵ攰㥦㍤㠹㜸〴つ㠴㠸扥ㄶㄱ㡦愲捥捤㝣捣㈹㍣敥ㄴ戶搸〵昵ㄴち㌲愳扣〳㤷改ㄹ㘵ㅦ㡥戱〲㈲㘸㍥つ〰挱敥ㄹ昲ㄹ㐷摦㡦㔸㍥〰捡攰攳愴搴㔶攸㈵㥥〱搰㑢㉣搴㍥㑢㉤摦㉦敢昱愴捦挸㝦昲㡣攷て㘸㈰昱っ㠲㉢散搸攷㔰攷㘶㍥敦ㄴ㕥㜰ち㉦摡〵昵ㄲちㄲ捦㡢㝡㍣㐳㌸挶愱㄰㐱昳㘵〰〸㜶敦㥦㔷ㅣ晤㜰㘲搷㄰㜱㉡㠴㝡ㄵ㝡㠹㘷㈴昴改㜸㜸㠷㔴攲㜹㕡㡦㈷㝤㐶㝥搲㌳㥥㌷搰㐸攲㌹ㅣ慥㄰捦㥢愸㜳㌳摦㜲ち㙦㍢㠵㜷散㠲摡㠶㠲挴戳㐵㡦㘷㌴挷㔸〹ㄱ㌴户〳㐰戰㝢晦扣攷攸挷ㄲ㝢㌶ㄱ㙢㈱搴づ攸㈵㥥〹搰愷攳昹㠰㕡扥敦搷攳㐹敦㥦㝢㍤攳昹㄰つ㈴㥥挹㜰㠵㜸㍥㐲㥤㥢昹戱㔳昸挴㈹㝣㙡ㄷ搴㘷㈸㐸㍣㥢昵㜸愶㜲㡣搳㈰㠲收攷〰㄰散摥㍦㕦㌸晡㕡㘲㉦㈲攲㐲〸昵㜷攸㜹ㄶぢ慡㕢攰㤱戳㉣㕢〷㡤戹昴㠶搹昲ㅦ愸㑡扣昳愰㐸挷晢㑦㐷㥢㌱㠷晥㉦戴㥣㌱㡤愳㠸晤㤷㈷收ㅢ㐷㝢㡣敤て㜵㥦晡㤶㕡扥慦挷〰搲㕦捡㌹㥢挹㌷戶敢愰捤扥〲昸づつ㠴扦〵挰㠱扦㥤㜴㠵捤晣摥㈹㐸㉣搴〸づ㠵㜲㠵〶晦㥤㠹㡢㌷㄰搹慦㥢㜸摥㔳ㄴ㝤〳㐶㈹㝦捥㑢晥戰㤷昲㐳㉦挴㉥戲㠹㄰㜲㜹㥢㔰㠸㔸慦ㄳ㤱晥㘰慣昳㈴愲ㄸ㡤昰挲㠳㤱㉣㈲っ㔶戰㤹扣㌹㈸㠵ㄲ愷㔰㙡ㄷ㔴㌹ち㜲㈰㕤ち㤷改㠹慢㤹㘳攴㥦晦つ㥡㈶〰㌲㙥搷㔷㔷摥昱ㄳ㝤㠲搸㡤㜰㙦㕣つ愱扡㐰㉦昱戴㐰㥦㍥㔰㜸ㄳ㑦攲㌹摢㌳㥥戳㍣攳搹ㅤ㡤昰昲ㄹ㉢攱ち㍢戶ㅢ㉢搸捣敥㑥愱㠷㔳搸挳㉥愸㕥㈸㐸㍣㘷攸昱㥣挰㌱慥㠲〸㥡扣昳收ㄵて㙦挶㠹㝥㌵戱㌷愰ㅢ㘳ㄳ㠴敡〳扤挴戳〶晡㜴㍣扣扦㈶昱慣搲攳㐹㝦搰㡦昷㡣㘷ㅦ㌴挲换㘷㥣〹㔷㠸愷㠲ㄵ㙣㈶敦慡㐹㠱户搰愴戰㥦㕤㔰晤㔱㤰㜸㔶攸昱慣攵ㄸ捦㠶〸㥡〳〰㤰㜱扢㔶挳㜸慦㑣昴攷ㄳ换挷㈶ㄹ扦㠱㔰〷㐲㉦昱㕣〴㝤㍡ㅥ摥晥㤲㜸㘲㝡㍣改攳慤挹㌳㥥㈱㘸㠴㤷捦戸っ慥㄰捦㔰㔶戰㤹扣改㈵〵摥攱㤲挲挱㜶㐱㡤㐰㐱攲㔹慣挷㜳㌹挷戸ㅥ㈲㘸㡥〴挰㙢晦昰㑥㤶攸慦㈲㜶㌳扣ㅡ㜷㐳愸㔱搰㑢㍣搷㐰㥦㡥㠷㌷愷㈴㥥〵㥥昱ㅣ敢ㄹ捦㘸㌴挲换㘷㕣て㔷㠸愷㤲ㄵ㙣㈶㙦㐹㐹㠱昷㥦愴㔰㙤ㄷㄴ㙦㉡㐹㍣挷攸昱摣挰㌱晥ㅡ㈲㘸㑥〰挰㉢ㅥ摥㙡ㄲ晤㉤挴昲愱㐶〶ㅦ㤱愴㈶㐱㉦昱摣〶㝤㍡ㅥ摥㍤㤲㜸㘶敡昱愴㡦户改㥥昱㑣㐵㈳扣㤰ㄱ〸㔷㠸㘷ㅡ㉢搸捣改㑥㠱㌷㠸㐴㌳搳㉥㈸摥昱㤱㜸愶敡昱㙣收ㄸ敦㠱〸㥡㜳〰㤰㜱扢㡥㌷摥〷ㄲ晤〳挴㙥㠱㔷攳㜱〸㜵㈴昴ㄲ捦㐳搰愷攳攱慤ㅤ㠹愷摡㌳㥥㌱㥥昱昰〶て㕥㐸戲㠳㉢挴㌳㥦ㄵ㙣㈶㙦攸㐸㠱㜷㙦愴戰挰㉥㈸摥㡣㤱㜸㐶敢昱㙣攱ㄸ㥦㠰〸㥡つ〰㜸挵ㄳ㜶昴捦㄰扢ㄵ㕥㡤摦㐱㤸扣㔹㠳㤷捦昸扤っ挲捦晢つ㠷收晥㈱㠳戶攰摥ㅦ昹扥ㄹ㝦攱㙣㉣晥㘲ㄹ㜳㈶㝣㠵㜸㍣㠳昵㔰㠳愲㠲㤱㍦捥ㄷ扦㠴㌱换㥢㙦晦挱㠸昵㍦昰挳扤搴晡捤㠹ㅥ昷挲摢昸〳〲㉥㙦㐲戸昸摦㝤挵敦㘴て昹㐶挳㠶慤㜸戴晣攷㌳㐷㤷昳㤶㠵戴㤸慦晡㕣㕣改摦㜶戲晢㐱㠵ㄶ搲昱戰㘰戴攲晤㠸ち㘸摤㝦㌱㘷㌰挲㝡ㄳて㝥捤晡㤳㐱㠳㙣㠳晢㑦〶㤹扣㠳㠱ㄷ晥㕣ㄸ㐶㔰㔶愸㔶愰挲ㅤ愶〶愲〵㔹㤲挰㕥㠶戱晣㜸愸㘵㤸搶㜰ㅣ改っ换㈳㌰摥㡤㤰ㄶ敤づ㡣㌷㈶㉡㍣〲敢㘷㡦㍦㉢戰晤㙣㠳晢㑦〱㤹扣㤵㠱ㄷㅥ晦㠵ㄱ㈰㌰摥㡦㤰挰㝥愹〷昶ㄶ㡣攵㘷挱㈴挳㜴㐲戲晥㙦㈳㌰摥㤶㤰ㄶ敤づ㡣㜷㈸㉡㍣〲敢㤳㉢戰摥戶挱晤㈷㝥㑣摥搳挰ぢ㑦㕡挴〸㄰ㄸ敦㐱㐸㘰㝢敡㠱扤て㘳昹㍡㤸㘴㤸敤づ㡣户㈲愴㐵扢〳攳㝤㠶ち㡦挰㝡攴ち慣扢㙤㜰晦改ㅥ㤳㜷㈶昰㐲㍡㈲㐶㠰挰㜸㝢㐱〲摢㕤て散㔳ㄸ换㌷挱㈴挳㙣㜷㘰㌷㌸㉤摡ㅤㄸ㙦㌸㜸〵搶㈹㔷㘰愶㙤㜰晦㐹ㅥ昳㔶㜸挲ぢ㑦㍦戶〲攳㝤〶〹慣愳ㅥ搸㍦ㄸ搸摤㌰敤㕡㘰扣摤㈰㉤摡ㅤㄸ敦㍣㔴㜸散㌱㈳㔷㘰挵戶挱晤愷㜶捣〷攱〹㉦慣㜱㘲〴搸㘳扣攱㈰㠱〵昴挰扥㠵戱晣㜱㤸㘴㤸敤摥㘳㕢㥣ㄶ敤づ散㘹戴昰ち㑣攵ち捣㘷ㅢ摣㝦㐲挷摣ち㑦㜸㈱㈱ㄲ敢㌶〸散㌹㔴㈴戰敦扦搱㘶挵㐲ㄸ换㜹㑦㘱搷〲㝢搱㘹搱敥挰㜸㉦挲㉢戰㙦㌰㥡㌷扤愶晢慦㙤㠳晢㑦攳㤸慦挲ㄳ㕥㍥挳戰〲㝢ㄳㄵ〹散㉢㍤戰ㄲ〶挶㥢ぢ扢ㄶ搸㍢㑥㡢㜶〷戶ㅤ㉤扣〲晢㌲㔷㘰㕦搸〶昷㥦扣㌱㜷挰ㄳ㕥挸戳戴〲晢〸ㄵ〹散㌳㍤戰㉥っ散ㄳ㤸㜶㉤㌰摥㤲㤰ㄶ敤づ散㜳戴昰ち散攳㕣㠱㝤㘴ㅢ摣㝦捡挶晣㍢㍣攱㠵㘷晣㔸㠱㝤㠵㡡〴昶㠱ㅥ㔸㑦〶挶摢つ扢ㄶㄸ敦㑤散㕡㘰㍢搱挲㉢戰敤戹〲摢㘶ㅢ摣㝦愲挶㘴挷㜰㠶㤴ち㉢㌰摥㥤㤰挰摥搵〳摢㥢㠱昱扥〳㕥扢㜰㐹挵㥢ㄴ搲愲敤㍤收㕣戳攰㤲㡡昷㉢㉡㌸㥣㍦㔳㙣愳搸づ愱摥挸ㄵ搸敢戶挱晤愷㘷ㄴ㤷捦攵㝡扥ㅦ挶捥ぢ㘷扥㑤㘷晤㐷㜵㜲捣㘹つ捤㕤愰ㄵ㌶晡㕢㙣㜰㠹㔹搸㜸㐵㘷攳〰ㄸ㔵㑦㤸㉡搰挶ㅡ㘹敢㔳愷㕦捣㌵搲ㄷ㙣㠳晢戱晣㈶㔷㠲愵搳愱㔶愷㕣捥㤵㑥㥦搳㍢ㅤ〶㘳㌹ㄷ㙡昱摡㠵㕤挰㔵㕤㘹搱昶㉥㜰慥戲戰ぢ戸挰㕢㤱づ㙣ㅢ㑢戲ぢ㝥㤷㉢戰㘷㙣㠳晢㜱晢㈶㤷㠴㈵戰㐳慤挰戸慥㉢㠱㍤愵〷㌶㡡㠱㜱挵ㄶ慦㕤〸㙣愸搳愲摤㠱㜱愵户挲㈳戰挷㜲〵昶愸㙤㜰㍦㐶摦攴摡戰〴㔶㘵〵挶〵㕥〹散㘱㍤戰戱っ㙣㌴㑣㜸敤㐲㘰㤵㑥㡢㜶〷挶㈵摦ち㡦挰敥捦ㄵ搸㝤戶挱晤㜸㝣㤳㡢挴ㄲ搸㈴㉢㌰慥昴㑡㘰昷攸㠱㑤㘱㘰㕣挳挵㙢ㄷ〲攳㠲慦戴㘸㜷㘰戵㠰㔷㜸〴㜶㐷慥挰㙥户つ㔹㡦扤攷昲戰捣〶戵ㄸ㝢㝡㌶攰ㅡ戱㠴㍢换ち㔷搶㠱搹㕦挶愴挰㤵㕦㐱捤戱㔰ぢ㔰ㄷ㔲㙥搶㐹㤹〷愳攲㥡㘹㐵㝡挰慤㤳挲愶㕣〳扥摥㌶戸ㅦ㐵㙦㜲㤵㔵㍡㍤搶敡㤴㑢愵搲改㜵㝡愷ぢ㘰㉣攷㈲㈸㕥扢戰㈷戸㘲㉡㉤摡扤㈷戸㜸㕡㤱づ㙣ㅢ㑢㌲㈹㕣㤵㉢戰㉢㙤㠳晢ㄱ昳㈶㤷㕢㈵戰㠸ㄵㄸ搷㑣㈵戰つ㝡㘰㡤っ散〴㤸昰摡㠵挰戸㜴㉡㉤摡ㅤ搸㙡挰㉢㍣〲扢㌴㔷㘰㤷搸〶昷愳攳㑤慥扢㑡㘰㌱㉢㌰㉥㥥㑡㘰ㄷ改㠱㉤㘵㘰㕣ㄶ挵㙢ㄷ〲攳ㅡ慡戴㘸㜷㘰㕣㑥慤昰〸散摣㕣㠱㥤㘳ㅢ摣㡦㠴㌷㉦㠲㈷〹㙣㤹ㄵㄸ㔷㔱㈵戰戵㝡㘰㉢ㄸㄸ搷㐷昱摡㠵挰戸㤸㉡㉤摡ㅤㄸ搷㔵㉢㍣〲㍢㉤㔷㘰㙢㙣㠳晢㔱敦㈶㔷㘲㈵戰㤳慣挰戸㥣㉡㠱㥤愲〷戶㥡㠱㜱愱ㄴ慦㕤〸㡣慢慡搲愲摤㠱㜱㠱戵挲㈳戰㔵戹〲㍢挱㌶戸ㅦ攱㙥㜲㐹㔶〲㍢挳ち散㉥搴㈵戰㤵㝡㘰㘷㌱戰捤㌰攱戵ぢ㠱㜱㜹㔵㕡戴㍢㌰慥戴㔶㜸〴㤶捡ㄵ㔸搲㌶戸ㅦ捤㙥㍥〴㑦ㄲ搸昹㔶㘰㕣㘰㤵挰㡥搳〳扢㤰㠱㙤㠱〹慦㕤〸㡣敢慣搲愲摤㠱㜱挹戵挲㈳戰愶㕣㠱㉤戱つ㔹㡦㕣攷㈲㙤扥㐷慥㌳㉤㍤㥣㤴㘷晣昰愹㈳晥〸ㄳ改㑢㈲㤶㥡敢慡昲㜴㤷㈶挹㐲㉦挵㜳㤱ㄳ㑢挲㠹挹㜸㄰㌸㥥㠶㕣ㅢ戵晦㘲㝡つㅥ㄰捥㕦扤㍢㑦摥㌵愴挶挶㠱挸戴〴ㅥ挵摢㈱㔲㤳挴昳㑢ㅡ㡡㥢愷㠷㔲昸攳㡢戱㥦㐳㠶て㝥ㄷ㔰挴昵㘷㥣扡ぢ昱㌴搳〲捦㤴㝣收摡扢㝦晦慦攵㌶戵昲攱㍣挳愲㠰㡦㔳晥㜱昹㍤㠱㜵㌸挴戲ㅦ㜳搵愰㍤㉡扣㐰㐵戱戳慤扢挰慢㝤㤲㠵㡥摦愲攲敥ㄱ㕡〶㌶㐰ㄴ攲敦捦换㌵〹㐴搰戸〲ㅡ昹戵㤹〸㥦㥦㡢搸敥㌰昹㜳㠹㜱攴挱扦㍣摡㤰㙡っ㌴㠶愳㡢ㅡ昱挷㝣㑡㑡㥣㥦㌳㤰㈲昵㈷㌴攵昱㘴㜰㤰〵慡摥㜳ㄸㅢ搹ㅦ㠷搱㍡㠴㙢㌳㠷愰㕥㠶てづ挳搹ㄴ搷㜰㌵挷昳㍤ㅤ㙦捡㜶晣㙢㤷攳户摣㡥户摢㡥〳㌷〱㤹㡦搶戹㥥摤摥㠲㤶㠱摦㐰㘴搲㝡慢慢㙢㉥挸㘶挴昴戱ㄳㄳ扢㉥㔰㌳㍣㥤摦㐹㉦㜴摥㑡搶摤㉥挷㥦扡ㅤ㝦㤹改㜸㤲愷攳晢戲ㅤ㍦攰㜲晣て户㘳慥昲挹㕥戰㐶㍣搶搳昱挳搹㡥ㅦ㜵㌹晥搶敤㤸慢㙣㥡攳㈳㍣ㅤ㍦㤱敤昸㈹㤷㘳㉥挸㘵㜰捣㔵㉥敤戸ㄹ攱改㜸㉢扤㘴ㅥ㤰捦扡ㅣ㤷戸ㅤ㜳㤵㐹ㅢ昱㔰㑦挷㉦搰㑢收捥晢愳换㌱ㄷ愴㌲㐶捣㔵ㅥ捤昱〱㥥㡥㕦挹㜶晣慡换㌱ㄷ㠴㌲ㅣ㜳㤵㠵㡥〳慦愳㤰敦㐸摦搷戳摢㌷搹㐷㈶㔱㙦㔳挵㥦慡㕡㤳㠷攲㜲㡤摥慤挹㌵㄰㌹㙦扥㑢攴㥦㈹戶㐱〴㔵㝦㐸ㄹ捦㜶ㄴ㕡晦晡愵晣愸㈹㔹愰昶㜴㐶昰改㤰ㅥ慤㔳搸晢挰〶㜶㐰昰㡦ㄱ㉡㤹㤸㌹㠵晤〵ㅡ㝤ㄴ㕣㈶攱㈸㘶㙤㜸㜰昴捥愱昳㉢ㄵ搷㌷㌴㔶扢㍢捥㝤晡晣昸㌱扤㘴敥慥㑦㕤㡥戹ㄴ愲㠷愷戸扥㈰㡥慤ㄹ慦戳愷攳捦改㈵㤳户㉦㕤㡥戹ㄴ㤱攱㤸摦敦戵ㄱ㤷㝡㍡晥㕦㝡挹ㅣ昱扦㕣㡥戹ㄴ㤰攱㜸㤲攳搸ㅡ㜱挰搳昱户昴㤲㌹攲㥤㉥挷晣㉡慥㍢㌶昹晤㔶昶昴て㐴晡㤰挶㙢㈸㠸愰攲㔷㕣戹㔴晡晥㙢㙢昱㥣扦㌹㉡挶㌳㤸收挰㈰㌱昲㄰㈸㔰摦挱㉣㘷慤㡣㕤敥愷㈳敥昲搶摤摤㠱㉡敤愰㥢〷㉢㠷㤲摥摤挷㍡㡥慤㠹敡㉢挷㜱挶敥㉥愱㤷㑣昲捡㕣㡥ㄷ搸㡥搳攷㈱㝥㜳搴昶捡ㄷ㥥㡥㍢㘵㍢敥攲㜲摣攸㜶捣㙦㙥摡㜱昴㠹愷攳㙥昴㤲戹㔷㝡戸ㅣ昳㑢㥥扥㔷搴㌲挷戱㐵挵づ㑦挷扤戲㐷扣㤷换昱ち户攳㤳㌲ㅤ扦敢改㜸敦㙣挷ㄵ㉥挷慢摤㡥昹捤㐱愳攲㜵㑦挷晤攸㈵㤳㡡晥㉥挷㘷戹ㅤ昳捡㕤㜳晣㤲愷攳〳戳ㅤて㜶㌹收㐵扥捥戱㝦㍤ㄴ敤扥晥攳㕡搰㡦㑣㝤ㅥ㡡㠱㈸㕥慥挹㝡搲㐱慣挱㤹扣㌷㐲换㘱ㄸ挳愸攵昵㤴㘰づ搶㌱扣㍥ㄲ捣㜰㙡㜹㘹㈴㤸㐳㜴っ㉦㘶〴㌳㠲㕡㕥挳〸㘶愴㡥攱㌵㠹㘰づ愵㤶㤷㈳㠲㌹㑣挷摣攷㘰㐶㔱晢㠰㠳㌹㕣挷昰㑡㐱晣ㅣ㐱敤愳づ㘶戴㡥攱㐹㕦㌰㤵搴昲㝣㉦㝤㡤搱㌱㕢ㅤ㑣ㄵ戵㍣㜵ぢ愶㕡挷昰㔴㉣㝥挶㔲换戳戰㘰挶改ㄸ㥥㔵〵㌳㥥摡㔷ㅤ捣〴ㅤ挳㔳愰㘰㙡愸攵搹㑦晣㑣搴㌱敦㐲㉢昳摤扤㌸挲㤸㐲㜱ㄸ攷扢㠲㠰攲搹㑦っ昷搸㠶㔱㘲㔰㡡㘷㐴㌱㙣戶つ㐷挰㘰㑣愵㔳㥥昱愴挳㘹慣昱㐴㈷ㅤ㑥搷㍢攴㠹㑢㌰㌳愸攵㌹㑢㌰㌳㜵っ捦㐱㠲愹愵㤶愷ㅦ挱捣搲㌱㍣㥤〸㘶㌶戵㍣㤳〸㘶㡥㡥攱㤹㐱㌰㜳愹攵㐹㐱㌰昳㜴っ㑦〰ㄲ捥㡤㉥〲㜸㔲㄰挳慦㕤〴昰㐴㈱㠶ㅢ㜴〲㡥愱㔳捥晦搲攱㝣搶㌸昵㑢㠷挷摡〵㔶ㄴ愷㜲挱搴㔱换㔹㕣㌰ぢ㜴っ㘷㘵挱㠴愸攵㠴㉣㤸㠵㍡㠶ㄳ慣㘰敡愹攵摣㉡㤸〶ㅤ挳戹㔲㌰㘱㙡㌹㑤ち㈶愲㘳㌸敤〹㘶ㄱ戵㥣昱〴搳愸㘳㌸㠳〹㈶㑡㉤㈷㉦挱㉣搶㌱㥣㡣〴戳㠴㕡捥㐳㠲㘹搲㌱㌲㈹昰㜰㜱㔶㡥㔱㐶㝥㈱㈰㜲㌲㡥愱㠰ㅢ搸㌲㉤㘴愱㌸㍤〸㙡愹㠵㤲㠹㈱ぢ挵〹㐲㔰〹ぢ㈵㔳〳㔱㐹搴㥤捤攴ㄴ㈱㈸㍥挷づ㍤捡攴㤰㠵攲㈴㈱愸㘵ㄶ㑡愶㠷㉣ㄴ愷〹㐱慤戰㔰㌲㐱㘴愱㌸㔱〸敡㜸ぢ㈵㔳㐴ㄶ㡡㔳㠵愰㔶㔹㈸㤹㈴㠸捡攰㡢㤳㠵愰㑥戲㔰㌲㑤㘴昹攲㜴㈱愸搵ㄶ㑡㈶㡡㉣ㄴ㈷っ㐱㥤㙡愱㘴慡挸敡㤱㔳㠶愰㑥ㄳ㔴㌹㍦敤㜳㠱㉡㔸愱敡ㄷ㌴㉣㔸昰㜵㜹㔱敦㍤㡡收㡤㉥摤戰敤搹昷㉥㝥攵㤸㔱ㅦ㝥㜷搵㔵慦散戸昸戹敦ㅥ㕥㌸敡㜷扦晡搵㔳ㄳ慦㜹敥扤捥㤱㙢ぢ敥晢㝡昲戵慢〶㉦㔹㜵㕣㘴昶晥攳㔷ㅤ戹㜸挶攰改㥤晡ㄷㄶ㜶攸戰㙦㤷慤摤昷㌳㔷ㅦ昷㠰摡昲㐶户㤸㤲〹㠴挳㌸ㅤ㍤㜱攳攵戳挹㠹㐴㠶㜱㠶っ㐳挹ㄴ〲㐳收捥攵㔴㈲愸戳㉣㤴㑣㈲㐴㘵㤰挸挹㐴㔰㘷㕢㈸㤹㐶戲㝣㜱㍡ㄱ搴戹ㄶ㑡㈶㤲㉣㕦㥣㔰〴㜵扥愰捡㌹ㄷ晣㔷改㤱改㠵挳戸〰㍤㜱ㄳ㝡㌸捤挸㌰㉥㤴㘱㈸㤹㘰㘰捣愴㠷ㄳ㡤愰㉥戶㔰㌲挵㘴愱㌸搵〸敡㔲ぢ㈵㤳っ㔱ㄹ㈴㜲戲ㄱ搴㍡ぢ㈵搳㑣㤶㉦㑥㌷㠲㕡㙦愱㘴愲挹㐲㜱挲ㄱ搴ㄵㄶ㑡愶㥡慣ㅥ㌹攵〸敡㉡ぢ㈵㤳㑤ㄶ㡡㤳㡥愰㌶㕡㈸㑥㉣㌲㘵㠷散㈹㝢っ㥡ㄴ攳㤹㙤㥣㑢挴戰挰㘵攰昴㈱㠶扡㑣㠳改捣㈳㡡㔳㠷㈰㡥捤㐴㈸捥ㄶ㘲㤸敦㌲㜰㠲㄰挳㌱㉥〳攷〴㌱ㅣ敤㌲㜰ㅡ㄰挳㔱㉥〳㍦昹㘲㌸搲㘵攰㠷㕤っ昳㕣〶㝥扥挵㌰搷㘵攰㐷㕡っ㜳㌲つ㈶㍦㝡㈴戱慣㐸昱昳㈶㤸搹㤹ㄸ挵㡦㤸ㄸ㘶戹っ晣㔴㠹愱搶㘵攰〷㐹っ㌳㕤〶㝥㜶挴㌰㈳搳㘰昲ㄸ户挷挱〳㕢㌰搳㌳㌱㡡挷戲ㄸ愶戹っ㍣㝣挵㌰搵㘵攰ㄱ㉢㠶㈹㉥〳て㔲㌱㑣㜶ㄹ㜸㕣㡡㘱㤲换挰㐳㔱っㄳ㕤〶ㅥ㝤㘲愸挹㌴㤴晣㍦㕦戹㔸挶</t>
  </si>
  <si>
    <t>㜸〱敤㝤㜹㝣㔴㐵搶㜶㔷㤶㈶户㐹㐸换愲攲ㅡㄴ㐵ㄶ㈳〸愸㌰㌲㄰挲ㄶ㘴て攰㠶㠶㈶改㤰㠶㈴ㅤ扢ㄳㄶ㜵〶摣㤷ㄱ昷ㄵ㜱㕦㜱㄰㜰ㅤ㥤挱ㄵ摣㜱㜷㕥㐵ㅤ挵㝤㔷搴㜱㐷昹㥥攷摣慡敥㝢㙦摦㑥搰㔷㝥㥦㝦扣㤷昴愱敡㥣愷㑥㥤㍡㔵户慡㙥㜵搵敤㠰ち〴〲㕢㜰昱㝦㕥㜹っ散㔲戹㌰搹ㅣ㙤㈸㉤㡦搷搷㐷慢㥢㘳昱挶㘴㘹㔹㈲ㄱ㔹㌸㉥㤶㙣捥〵㈰㔸ㄵ㠳㍣㤹㕦㤵㡣ㅤㅢ㉤愸㥡ㄷ㑤㈴〱捡て〴ちち慣ㅣ挸扢敡㑦搸㐴㉣愶戲昲㐸㠰ち㔸㐱㤲㜶㈴〵㈴ㄶ㐹㠸愴㍤㐹㈱㐹ㄱ㐹〷㤲㘲㤲㌰挹㜶㈴ㅤ㐹㍡㤱㜴㈶改㐲戲㍤挹づ㈴㍢㤲㌰㝦㙢㈷㤲㥤㐱ち㜷〱㤹㕡㍥㝣攲慣㌹㈸㑤㘵㜳㍣ㄱ敤㔳㌲摤戶㜹㐸扦㝥愵晤㑡昷敦㍦愸㕦㘹摦㍥㈵攵㉤昵捤㉤㠹攸㤰挶㘸㑢㜳㈲㔲摦愷㘴㔲换慣晡㔸昵㈱搱㠵㔳攳㜳愳㡤㐳愲戳晡昶㥦ㄵㄹ㜰㔰扦〱〳〷搶づㅡ㜴㔰攱慥搰㍣愱㝣昸愴㐴戴㌶昹㝢改摣㡤㍡㈷㤶て㉦㥤㄰㙤晥扤㜴敥づ㥤㔰㌹㈲摥㄰㠹㌵晥㑥㑡昳㔹愷晤㐷㐴慢㘳慣晣㘸㌴ㄱ㙢㥣㕤ち戳㕤㡥㐶散挰搲㔱昰㜸㜵㈴搹㕣ㅥ慤慦㥦ㄲ慤㘵扤ㄷ㌶搰㘷搱㐴戴戱㍡㥡散搰㌰㜲㐱㜵戴㕥㡢㤳〵つ搳㈳㠹〹㤱㠶㘸ㅥ〳挵つ㜶扤㔵搴㐴ㅢ㥢㘳捤ぢ㡢ㅡ愶㈵愳㔳㈲㡤戳愳㠴攴㌷㡣㙥㠹搵攴攵愹扣扣㐰㙥て㍦㘳愴㙥㑡㐷㈵慡换敢㈲㠹㘶㠹戱搶晡昹㘱ㅤ㉤㐴っ㜷㤹挵㔶㔴攲㐹挵㙡慡㡣㌵ㅣㄲ㑤㌴㐶敢㤹〹㉢慦户〷㈴㍥戱㕤㥦㜲㡥㈹つ㉢㐶戵搷昷ㅢ㡢挲㕣慣ㄲ㤲㙥㈰挱㍤㐰ち㈷㑣㉢㤹ㄵ㡤㌴㈷㑢㈶㔵㑥戳昶愴慣㍢㠸捡㝢つ㌷慥㌳㉤㙦㥥㥣慡㐸㑥搵慣㥣慡敡㥣慡㥡㥣慡㘸㑥㔵㙤㑥搵散㥣慡扡㥣慡㔸㑥搵㥣㥣慡戹挰㤸慢愰㕤扢ㅣ㝤㥤ㄶてㄷ㝦戲㘱摥搸ㄳ㕦㠸搶慦㌸敦晢㔱㡡昷慡摣戴㝢㈳㘰昵〰〹敥〳戲晤愱戱㘴㌵晡㠳㔸㘳挹愱戱挶㘴挹戸㘸愴〶㜷㤲搵㤳愸㕥㈰㑡晤ㅢ㔶搱戲晡㈵晤扦㝦攰捡搵㘵攷㑦㍦攸㠳扤挲敤㙦㔰扣昳㐵㘵ㅦ㠲昷〵〹㤶㠲㜴ㄶ㐵捤㜱搱〵㌲㍢摡㔸㤳戴昶㈳愶㉦㠸㔲捦㙡㠵捦㍦搶戵㜶捦㈵扢㔶㉣搹ㄸ敢摥㘹挹㕥㠷攴戳ㄷㄹ攸攷㙣㙦㍤㤶㈵㤳㉤つ㑤散挸㜴ㅢ㤳㕥愷㘱㐴戲㜹㔲㈴搱㤰晣㝤ㅢ㈳㥡㘲㕢慤戱㉣搹戰敤㕢㈳㌲昹㕤㕡㘳㜰㝦戸㜹晢ㄱ搳ㅡ㘳戵昱㐴㐳㥦昱戱挶㈱晤晡㡣㡦㉣ㄸ搲㙦晦㠳慣晥慣愶〱㈰挱㠱㈰愱㡡挶㥡㔸愴㌱㌲昸挰挱搶〱㤴ㅣ〸愲搴攳扡〲昷㝣愵㝦昰攸㑢㉥㉡扦㝣搷ㅤ㡥㜸攷摢㡡攳ㄴ㝢〲㘹ㄱ㠳〸ㅥっㄲ晣ㄳ㐸㈷戴昳㝤搱攸攱愳㠶㈶㡥㍥㜵戱㈶敢㘰㐲㠶㠰㈸昵戰搶ㄷ敤愶㉥㝡昷昳晡㐳㔶㜵ㅣ㌵㘶昵换慢扦㔲慣㔶搱㌷㤴攰㘱㈰挱㌲㤰慥ㄳ攲㠹收扡昹㔱っ㙡㠹㔴扢戵㥢搹㜰〲换㐱㤴㕡愳戵慥ㅦ㝣㔷摥ㅥ敦摦㍤昶㡡晥昷㑣㡦㍤昷㕣扥攲攸挴愶ㄶㅣ〹㤲捤ㄱ愳㈰戳㐶ㄳ㌵〶愴㝤㐵㝤㝤慣㌱ㅥ㑢づ㍥㘰戰㔵㐱搱㔸㄰愵敥搲㜹㍣㜴晡愰つ㘷敦㍣㝦攴㔹㡢㉦㉥㍣㈴㜱晤㤵㡡㠳㥦㔸㍥㡥攰昱㈰挱〹㈰㍢㑣慣㡢挵㑢㉡㥢㈳捤㔱昷晤㌶㤱戰㐹㈰㑡慤搲㍡㡦㝦愴㘲晡㤳攳㉦㈸扦㘹搹ㅤ摢㍦摦㝦晣搹㡡摤㠱攸㥣㐲㜰㈵㐸㜰㉡㐸愷㐹㉤㠹㥡ㄶ㡦扥㘹㠴㑣〷㔱㙡戹搶㌷㌳昹昱〵捦㤶摥㍤晡愴扥攵㘷㉤㌹晢挹㈷ㄴ㠷㘵搱㜷ㄸ挱㠷㠳〴㡦〰搹㘱㔲戴戱搱捦挶㈳〹㥢〱愲搴㜵㕡攷昶㈳㕦㝥收㥤ㅢ㡡挶㥣㜷捣搷搷㙥㥥戹搷摢㡡愳扣昸昶㘸〴戲昹戶㡡㡡㘶ㄲㄹ〱搹㙥㝣慣扡㉥㌶㍢愲昳愴㠷㘷ㄱ㔰つ愲搴㌲㥤搳戱捦扦㜸敦㉦㐳慦愸戸敦愳㍢㕥㕥㔸摢搵㔲㥣㑡㐸㑥㔱〴戲攵㔴㑢㐵戳㠹慣〳㈹㑡㤷㙣昰挰挱㔶㡣挲㌹㈰㑡㕤愴㜳㤹晡晣昴㌳㌶㝦㌸㘷捣摤㘳慦㝦㈸戹㘱晣慢㡡㜳ㄵ昱㔱㍤挱つ㈰挱㐶㤰㉥ㄳ愲戳ㄲ㤱攴摣㠸愹㐵扢昵挵〹㙡〲㔱敡ㅣ慤昱㠳㥤㍦㜹㔱㝤㌹㘶捣搹㥢㐷㤷㥦晢搶愶㤵㡡ㄳㅦ搱㤸㈰㌸〹ㄲ㙣〶改㘲㕡㤸搱㘸昷挳㉤〴捤〳㔱敡っ慤戱挳挴扢晥㜶攱挵户㤵㕤昲挱㜵つ昷晦慢晤㉥㡡戳㈸搱戸㠰攰㠵㈰挱㘳㐱㍡㑣㡤㐵㑢搰慦㥢ㅥ昸㌸㑡㡦〷㔱敡㈴慤㙡摤㌷㑦㝦㜶晦晡㝦㡥㍤攳攰扤昶慤㔵㕦㜴㔰㥣㡢㠹㔳晦㡡㐰㌶愷㉥愲愲挵㐴㥥〰搲慥㈲㍥㍦挲㑡㍢㤱散㤳㐰㤴㍡㕥敢晦㙣改摥㈷〴扢晤㕣昶昷㈷㔶扤昷攱戹㈷晣愰㌸捤ㄳ㔳㑦㈱昸㔴㤰攰㘹㈰㥤㜵㍦攳㉥晢改挴㥣〱愲搴㍣慤㜰㘸挳捣ㄳ晦㝤昳㤳ㄵ㘷㤵昶攸戲攷ㄷ搷捦㔳㥣㌲㡡挱㝦㐳㈰㥢挱㘷㔱搱ㄲ㈲捦〶㜱戶〲㤸㝤づ㠵攷㠲㈸ㄵ搷戹摣ㄱ㝦攴㠷ぢ㝦㕥㍡晡昶摥㕤㈶㔸戳昲〷㈹捥㐹㈵㤷昳ㄱ挸㤶换〵㔴㜴㈱㤱ㄷ㠱ㄴ愶〶㔶晡收㘲捡㉥〱㔱慡㑥㘷㌲戰攴捣昹㤳敦扣㙦挴攲敦㍥㡥ㅦ扤㕦攷㘶戵㍤㤳昲㜳ㄹ㐸戶㑣㤶㐲㘶㕤㑥搴㌲㄰摢昷攸㥣慦㈰晢㑡㄰愵㈲㕡晦㘹ㅢ〷㕦昰搸昴㔷㠶摦㜲搸ㅢぢ攲て挶㉢ㄵ愷搳愲晦㙡〴摣晡昷㑦昵晦搷㐰㘶㕤㑢攴㜵㈰敤㑤㌳㘷ㄹ慥愷攸〶㄰愵㡥搰㜹昴㔸搷愱攸慡ㄷ㑦ㅥ扦戲晤〹昳㜶晦扡摢ち挵搹扡攴㜱ㄳ〲搹昲戸㤹㡡㤶ㄳ㜹ぢ㐸㍡て摣㤲㝦愷㘸〵㠸㔲㤵㍡㡦愳慦晦昸戶攰㝥ㅦ㡤扦敦扤㍢づ㍦慣晣挷㈷㔵㔷愶攴㘷㈵㠸㍢㡦昴㌸戶ち㌲㙢㌵㔱户㠱愴挶㌱ㄴ攳㜶㑡敥〰㔱㙡㥣捥愲㜹敦慦摦㥤搱㘵攰挸㕢㕦ㅣ㌱㙢挴㝦㥥㉡㔲㍢㐱㉣捤昴㉥㠲敦〶〹晥〳㘴挷㠹㤵㘶收收敥戳慣㝢㠸扢ㄷ㐴愹㔱㕡改㘵ㅢ㑡㍢㜵㜸扦㘱搸改㥦ㅤ搷㜴挰㐱㤷㝣愶㜶愶ㅡ㝥晥〵㤲捤敥㌵㤰㔹昷ㄱ㜵㍦㠸愳ㄱ挱㌹て㔰昶㈰㠸㔲㐳㜵㈶㕦㡣晤攲挲捦㔶㑥ㅢ㜳㝢晢ㄵㅦ攵㜵㔹戶慡昰㘱㠸㈷敢改攷㠸㐴㘴㍥收昰改挷㠳晤㑢晢昲㕦摢捦㐵㜸㉣慡ㅤ㔸㝢㘰㙤扦㝥㌵〳晢㐶晡㐷昲㑢愰㜶㙢㘷攳扣㈵ぢ㙢㌱〹慣㠹捦㤷改㜹㘱敤愸㔸㍤㠶㙡㠹ㄴ搷攲㍦晢ㄱ㐳攲㐵戵㈳ㄷ攰搹慣摡㥥挹㜷慥㉤㡦㈶㥡昱㑣搳扣㌰㍤愱摡㘵㜸㈴ㄹ㑤㐷㝢㙢摤挳攳㉤㤸㔸敥散㉦㤴㈱㜶㈷慦㉣慤㈴㈳㔹㈵㥥㜷愲㐹㌱㘹㌷㙦戲改㤱晡㤶㘸搹㠲㤸㉤摥搵㈳挶㤳㑦㝣㔶㜶改愸㐴昴㤸㤴㌴挳愲㌲㍣㡥捦ㄳ摤ㄹ愵戴㐵戶㕤㤸㍡挵㤳搱㐶㌱慦㜷挳愴㔸昵摣㘸愲㌲捡㠷昹㘸㡤ㄴ戵ぢ㐵晡昱慢昷挴㐶ㄴㄴて㔴㌵㝢㌸戹㜴㌴愶攲搱ㅡ搸摢〴㉦㉦㥣ㅡ㤹㔵ㅦ摤摥〵戱昳㠴愰慢㡢㍤㉡㕥摤㤲㉣㡦㌷㌶㈷攲昵㙥㐹㔹捤扣〸ㅥ昹㙡挶挷㙢愲㜹㜲〵㙣慡〲戹戹㑡〵昶昱㥢捥㔳㜷㤲㑦㔷㡥㐶挲㘷戸搶挱㡥㐶㐴戰敦㔳㔹㑡㌳〲㡥㐶㐶㝣捦㔶㉤㜱㌶㐲愲晢戶㡡昶㘹愴㑣戴愳晢挶㉢㥤㠲晡㐱㍤搴㐷㜹㔷收㜴捦慥㌲摤㉥摢戰搴㔱㉢㕣扢㈱扡ㄵ愷㠹摡㔴摢摢戶攰㥣㥣㑥扡昴㈳攷攱挱㝥㑣愴戱愶㍥㥡㘸㜵攵㐹搱㈲㙢㉤挹㍡㤲㐷㐸ㅥ㈵㜹っ㈴晦㈰昴㜱㔹㍤捡挷㔹戵㐰㉤捣㥦ㅦ慢㘹慥ぢ搶㐵㘳戳敢㌸㡤挲㡡㔵㐱〱摤捤改㈱攷〴㙢㜲〲㠱㤷ㄵ挰搶ㄳ㠸㔹㑦㤲㍣〵ㄲち〵㠲敢昱㝦㈰ㄸ戲㥥收㝦捦㠰ㄴ㥢㤵つ㑥㐴搰㝤㠵〲昹摤挰晥昵㙢ぢ挸ㄴ戳㐵㍥晦㘳慤㈹㤹摦〰扤挹摣㕣㍦㙦㡣㠹㈴敢㥡㜹㈳戶㉥愴扥㘷㐹㥥〳㈹㝣ㅥ㘴挲㤸㘸㍤㙥攳摦㙢㤹㉡㝦㑦攸㙣㜳㌹㠴昳挳敤ㅢ㉡ㄷ㌶㔶搷㈵攲㡤㔸㉣ㅣㄱ㘹㡥㤴㔵㘳捤㈷愹㈲挱㠶㜱昱昲㤶收㘰挳㤸ㄸ晥㉢㙣㤸ㄲ㙤挲㉡㐷㌹扡改收愲㠶㜱㔸㉦㤲㝥戴愲㘶㐱㝥㠳扤搴㌳㈲㥡慣戶戸㈶㠴改㕦㜴㐱㄰㈱昴戳㠵つ散㘸愲ぢ㥡愹扡㕤〳ㅥ攸搱㥣㉣㠰㝡㑢㉡㍢挴㤴㐵挲㌳愹㐳㍡〶つ㘱〹㍡戴戴ㄷ㠶慤㈹挰㤶㠳ㄱㄴ〳㝣㥥愶摥㍢㘸㕡㜳慣㍥㔹慡摤㕢㍡㈲㡥㌵挳愸㉣㤷搲敤挱㈰ㅡ㔸戰搵捡昲摥攸㕣㔴㥡㔸㍤换㔶ぢ㔳㐶㈷攲㉤㑤扢㐱搷敦愵㠷扡〲搶ぢ㈰㔷㝤㜹换㥦昶扡㘲搵ㄶ晤晦㈲摣㐲㜲㔹㝢㄰挱昶捥㈸晥㤳换晡㌷晥ぢ戵㈶换敦づ㠴㙦㑦㥢㘵晤㉢ㅦ昸挲〶㤴㜶㙡㈲㉡ぢ㝡〵ㄲ㔹搸ㄴ㉤㙡㌸㌴㥥㤸㍢㉢ㅥ㥦换捡敦㈰戱㘴㕤㌴摡捣扢愴扤㕥ㄴ㘴㔸㈹㤵㥢敢㕡〶㜳㉣愷敤づ晤挱つ㈰㐵㘵昵昵㈵㐶㘳㌲昸㉡㔸戹ㄸ㔱㠲慦㈱戰㡢改㘹㑢㌸㉣搵㘳㥤㉤ㄱ攷㔲㜱改㠲晡攴〲搵ㅤㅥ攰㝡搶㐱㍤㠷㍦㕢㌲㝥敥㠸慢㑥晡昶㡤ㅤ挷㕥㜳㠰摡㔳ぢ㌲搶捥昶㠶捥ㄲ㝣慣㌷㐸摥㈴搹㐸昲ㄶ挹摢㈰㙡㔷敡挳㠷搳捥㕢昱㐹昷㍡敦ㄲ昳ㅥ挹晢㈰攸㜵愴ㄶ搰改㝣㐸ㅥ㍢㥤㔰㐰昵挰㝦散㘸慣㡦㐹㍥〱㔱㍤㐱㜸㑢〶慣㑦㐱戲搶敢㍥㐴㘴搴敢ㄷ攰㠶慣㔶㘴慡ㄷ㄰慣㕢㡢扥戴攸㍤㡢㥥㔳㈱敤㠳っ攷㔸㕡㤰戱ち搸〷挹㑡㤸晥㝢㤲ㅦ㐸㝥㈴昹㠹㘴㌳㠸捡搵捥改㡡〸㥦㜷㔷㘱㙡㙤㜷挹扦㄰挳收㘸〵㤴换㌹㌹㠸〶㜳㐱㌲㝢㘴戵㉦昰摤㤸㠶摦㙤㔸昹㈰㙡㍦㐴㙤㘷〵ㄱ捤敡慣㔲愶捡㜰㤶㠵㈴㈱慢ㄵ㤹敡㡢㜴㝥捥摡昴㑢㤶㤶昴㠵ㄶ㘴慣㜰昶㠷愶㔶收搱慥㜵挴㌰戰慥㜹㜴挶っ搱ㅥ愴晥㙦ㅥ晣㠷㥢〷扢攷挰扤㑣㜷攴晣㑥挵㥥愹捡っ捤㌳ぢ捥㍡攷㜹ㄸつ攲晦㘶㤱摥敦㉦敤㔹㘴㐷㜶〳㥦攱戶㘳㉦っ㍦戹㉦慢㌳挴㔶ㄷ㤲敤㜹户愷㝢攱ㅤ敤愸ㅡ㠰〴摤昰戱扡ㄲ戴ㄳ㐸晥〱㠸戶㍥㈱挲敤㕡っ㔰ㅥ扦㜸㈸㙡ㄸㄱ慤㡤攰晢㐶㤹挴愸挸晦捦㌹㑥ㅥ扥昶㐵〹捣〴愷昵㐲挰㜶捥ㅦ㠲摥攷㈳昷㔷㘱昸㠲慥㘶㜴戴㜱㉡〶昲㈴攱扦搷搴攵昷搲㐳㥢慣㥤㔱㘸㜳攵扦㡢挶戰昵㘵㘲捡㜶昳㌸晦慣慡ちㄴ㔰ㅢ㌹搶㐰㤲㡣ㄱ㘳㜷挸㐲慤挹ㄴ扦㈷㐹㡤ㄸ挱敥挰攷愲戱搸㐳散慢搹㐶㡤つ㕡㤰昱戵捡㈰㘸㉢愱㈵晢㐰㤱搵㤳愴ㄷ㐹㙦㤲㍥㈰敡㐵摤昲ㅢ㠱攲㈷㍤晦㈸㈵㘶㍦㤲扥㈰㡥㤶扦㍦㜹捦〰㡢昹挷㘰晣搷つㅦ㙢〰㤹〳㐱搴挱㠸摡㐳敡〱㠸㘶ㅤ㔲晦挴㔴ㄹづㅡ㠴㈴㈱慢ㄵ㤹ㅡ㠲㜴㈹〷㌹收ㅦて㘶㜳捥〳㕡㤰昱ㅤ搱㔰㘸㉡愱ㄵ挳㤱愹㔵㑥㌲㠲㘴㈴挹㈸㄰㜵慦㜶捥挹㐰昱㤳㜶捥ㄸ㘲㉡㐸挶㠲㌸㥣㌳㡥㍣敤㥣㘱㐸搲つㅦ㙢〲㤹ㄳ㐱搴㜰㐴㙤攷㑣㐲㌴慢㜳捡㤸㉡挳㌹㤵㐸ㄲ戲㕡㤱愹㜲愴昳㜳捥㡤搹㥣㜳㠳ㄶ㘴㝣搵㌵ち㥡㌸攷戰㘶㈰㔳㜵㥤㜶〴ㄸ敥换㍡ㅡ㘲慢㡡㘴㈶㠸挳ㄱ戳散愸ㅡ㡤〴摤昰戱慡〹慡〱㔱ㄵ㠸戲㡦戴愲㠸㤹㑢㉤㐵ㅥ扣昵挸戳挶㤰㘴㌸㈰〶㔹愸㌵㤹ㅡ㡢㜴㘹〷昰昶戱㙦㥤㜳㜵㌹㌳㘶愷攷㘸㐱挶昷㜰攳愰愹㠴㔶㈴愸㈴㐹搲㑣搲㐲㌲て㐴㥤㠱愴ㅣ㌴戸晣捥㑦扡㜵㉣㈰㘶㈱挹戱㈰づ愷ㅣ㑦㥥㙥ㅤ攳㤱愴ㅢ㌳昸㉢㤹㡢㐰搴㐴㐴敤搶戱ㄸ搱慣慤㘳〲㔳㘵㌸攷㈴㈴〹㔹慤挸搴㈴愴㑢㍢㈷㍤㜵㥦㤷捤㌹㉤㕡㤰昱㠵攲ㄴ㘸㉡愱ㄵ㘷㈱㔳㙢〹挹搹㈴攷㤰㥣ぢ愲攲摡㌹㙣昰晣愴㥤㜳㍥㌱ㄷ㤰㕣〸攲㜰捥挵攴㘹攷㔴㈲㐹㌷㘶㜰㈹㤹㤷㠱愸㘹㠸摡捥㔹㡡㘸㔶攷㑣㘵慡っ攷㕣㠱㈴㈱慢ㄵ㤹㥡㡥㜴㝥捥㤹㤱捤㌹㐷㙡㐱挶户愳㠷㐱㔳〹慤戸ㄱ㤹㕡㌷㤱摣㑣戲㥣攴ㄶ㄰㌵㑤㍢愷て㔰晣愴㥤戳㠲㤸㕢㐹㔶㠲㌸㥣戳㥡㍣敤㥣挳㤱愴ㅢ㌳戸㥤捣㍢㐰搴㤱㠸摡捥戹ㄳ搱慣捥㌹㠲愹㌲㥣昳て㈴〹㔹慤挸搴っ愴昳㜳捥昰㙣捥㈹搳㠲㡣慦㜹慢愰㐹晡㤵〷㘹昶㔰敤〸㌰摤㤷昵㌰挴搶㕡㤲㜵戴㉥㍤敦㝡搴㡥慡㤹㐸搰つㅦ敢㌱㠲ㅥ〷㔱戳㄰㤵㝥攵〹挴捣愵づ㐰ㅥ愹㝥㈵〲㜶愶〳㥥〶㍥㘴戵㈲㔳搵㐸㤷㜶㐰扡㕦改㤳捤〱扤戵㈰攳摢攷㕡㘸ㄲ〷晣て㌲㔵㍤戳㍡攰ㄵ㠸慤つ㈴慦㠲㌸ㅣ昰扡ㅤ㔵戳愱愸ㅢ㡢昳ㅦ㠲摥〰㔱㌱㐴挵〱㙦㈲㘶㉥㔵攲㜴㐰ㅤ搸㤹づ㜸〷昸㤰搵㡡㑣捤㐱㍡㍦〷㙣㥦捤〱㕤戴㈰攳㡢昱㝡㘸㉡愱ㄵ㥦㈲㔳敢㌳㤲捦㐹扥㈰搹〴愲㡡戵㔳慥〵敡㘶㝣搲户挷㔷挴㝣㑤昲㕦㄰㠷㔳扥㈵㑦摦ㅥつ㐸搲㡤ㄹ㝣㑦收て㈰㉡㡥愸㝤㝢晣㠸㘸搶摢愳㤱愹㌲㙥㡦㥦㤱㈴㘴戵㈲㔳㑤㐸㤷㜶㑥扡㘳摤晣㜳㤶挷晣㥦戴㈰攳㍢晥〴㌴㤵搰㡡㘰づ㐸㍢㤲〲ㄲ㙥愶戴㐲㈰敡ㅢ㈴攵愸戳ㄴ㈸㝥搲捥㈹㈴愶㠸愴〳㠸挳㌹摣㝣㘹㥣㤳㐴㤲㙥捣愰㈳㤹㥤㐰㔴ぢ愲戶㜳㍡㈳㥡搵㌹㕣㈴捦㜴捥づ㐸ㄲ戲㕡㤱愹㜹㐸攷攷㥣户戳㌹攷㉤㉤挸搸慥戰〰㥡㑡㘸㐵〹㙤敦㐶戲〷挹㥥㈴摤㐱搴㙢摡㌹ㅣ㕢㔷攲㤳㜶捥摥挴昴㈰搹〷挴攱㥣㕥攴攵戲㡡〳㙡㈱㤲㠸㜳晡㤰戹㉦㠸㍡づ㉣摢㌹愵㠸㘶㜵捥戱㠰㘵㍡愷ㅦ㤲㠴慣㔶㘴敡㜸愴昳㜳捥攳搹㥣昳㤸ㄶ㘴㙣挰㔸〴㑤搲慦っ愶搹㡦㘸㐷㠰改扥慣㠳㈱戶㠶㤰晣㤹搶愵㍢搶㘱㜶㔴㉤㐶〲㜱㐲ㄹ㐱挳㐱搴㠹㘰㐹扦㔲㡥㤸戹搴ㅡ攴㤱敡㔸㑦〰㍢搳〱愳㠱て㔹慤挸搴㐹㐸㤷㜶㐰扡㘳扤㍤㥢〳㙥搳㠲㡣ㅤ㈲愷㐰㔳〹慤㤸㠴㑣慤挹㈴㔳㐸㉡㐹愶㠲愸扦㙢愷慣〶㡡㥦㜴敢㤸㑥捣愱㈴㠷㠱㌸㥣㜲〴㜹扡㕦㌹ㄵ㐹挴㌱㌳挸㍣ち㐴㥤づ㤶摤㍡㡥㐶㌴㙢敢㌸つ戰㑣攷㐴㤰㈴㘴戵㈲㔳㘷㈰㕤摡㌹慦㔲换㙢㈰敡搲㙣捥戹㐴ぢ㌲㜶扢㥣㠵㘴搲㍡收搰散㡢戴㈳挰㜴㕦㔶㍤挴㔶〳㐹㈳慤㑢户㡥㈶㍢慡㤶㈰㠱㌸攱ㄸ㠲ㄲ㈰敡ㅣ戰愴㜵㈴ㄱ㌳㤷㍡ぢ㜹愴㕡挷搹㘰㘷㍡㘰㍥㜵㕡慤挸搴戹㐸㤷㜶㐰扡㜵㥣㤸捤〱㈷㘸㐱挶㐶㥣ぢ愰㐹ㅣ戰㤸㈶㉦捡敡㠰ㄳ㈱戶㑥㈲㌹㤹搶愵ㅤ㜰慡ㅤ㔵ㄷ㐲㤱㌸攰㌴㠲㑥〷㔱ㄷ㠳㈵づ㌸〳㌱㜳愹㜹㑥〷㕣〴㜶愶〳㤶㔰愷搵㡡㑣㜱攷㡦㥦〳敡戳㌹㘰慥ㄶ㘴㙣ㄲ攲㔸㈱づ戸㤸㈶挷戲㍡攰㔲㠸慤换㐸㤶搲扡戴〳㤶搹㔱㜵㌹ㄴ㠹〳慥㈰攸㑡㄰㜵〵㔸攲㠰慢㄰㌳㤷㥡改㜴挰㌲戰㌳ㅤ㜰ㅤ㜵㕡慤挸搴㤵㐸攷攷㠰改搹ㅣ㌰㑤ぢ㌲㜶㌱㕤〳㑤攲㠰ㄵ㌴戹㌲慢〳㔶㐲㙣慤㈲㔹㑤敢搲づ戸摤㡥慡㙢愱㐸ㅣ㜰〷㐱㜷㠲愸敢挱ㄲ〷摣㠵㤸戹搴㔸愷〳慥〳㍢搳〱昷〲ㅦ戲㕡㤱愹ㅢ㤰捥捦〱挳戲㌹㘰愸ㄶ㘴㙣戱攲㔴㑡ㅣ昰㌰㑤ㅥ㤲搵〱敢㈰戶ㅥ㈱㜹㤴搶愵ㅤ昰戸ㅤ㔵换愱㐸ㅣ昰〴㐱㑦㠲㈸㙥扦ㄲ〷㍣㠵㤸戹搴〰愷〳㙥〱㍢搳〱捦㔲愷搵㡡㑣慤㐰㍡㍦〷昴捡收㠰㥥㕡㤰戱晦㙢ㄵ㌴㠹〳㕥愱挹㍤戲㍡攰㔵㠸慤搷㐸㕥愷㜵㘹〷扣㘱㐷ㄵ〷て㜱挰㥢〴㙤〴㔱户㠳㈵づ㜸ぢ㌱㜳愹摤㥣づ攰㝥戲㑣〷扣㐷㥤㔶㉢㌲㜵〷搲昹㌹愰㜳㌶〷㜴搲㠲㡣摤㘹㜷㐱㔳〹慤昸㥣㜶㝦㐱戲㠹攴㑢㤲慦㐰㔴㤱㜶㑡ㅦ愰昸㐹て㤱晦㈵收ㅢ㤲㙦㐱ㅣ㑥昹㥥㍣㍤㐴摥㡤㈴攲㤸ㅦ挹晣〹㐴㜱㠳㥢㍤㐴㙥㐶㌴敢㄰挹㕤㜲㤹捥搹㠲㈴㈱慢ㄵ㤹扡ㄷ改搲捥㐹て㤱㍦㙥捥㌲昵晥㐱ぢ㌲㜶搹慤㠱㈶㘹ㅤ〵戹㌰晢㍢挰晣扦ㄱ〸㐱㙣戵㈷㈹〴㜱㌸愲㠳ㅤ㔵昷㐱㤱㌸愱㤸愰㌰㠸㝡〰㉣㘹ㅤ摢㈱㘶㉥昵㌹昲㐸つ㤱昷㠳㥤改㠰㉥搴㘹戵㈲㔳て㈲㕤摡〱改㈱昲摤㙣づ㜸㐷ぢ扣㍢〰昳搷㐲㤳㜷㐷㠳㥣㔸㐹敤㡤㜲㝣摦搴〱攰㘰㉤㡥〲㌴㈷摢搷㤶戵㌴挷㐷挵㥡昱㠵㐰㘱㉤〸㠲㤲㘴㈷敦㤷㔴扤㙢愷挷愲昳昹㔵挰敥㤹㈲ㅣ收㈹㙦㐹㌶挷㘵戳挶㙥㤹昲ㄱ昱〹昱收ㄱ戱㘴㔳㝤㘴㘱㜷ㅦ戱㉤㌹戴㉥摡㠸㝤㙤〹㙣㙦㙢ぢㄴ㙦㙡㡡搶昸搸㔸ㄹ㙦㐹㔴㐷㉢㐶晣ㄱ㜶挶㈹㝢搷㐹〰ㅢㅢ㤴ち愸扤戲㝦㈱攸昰㍢㜷㐷攵㘰㌳㠴晡㡤ㅢ慢搶㈳㝤挰摡㥤㑤ㄵ㜹愲㠹㕢㈵㙣㠶搸搳戴づ慣搶㥢㠸㘳慦㕤㝢㠰㐳戵愸㔶㥢㔷愴㌷㜳㔶攰捣㔰㑤㌴愴㘳㌸㐴搲㐱〷㈷戶㌴扢㈴㤱〵㥤戴〴㍢㌶㈶㌶愲敡慢㈳㠹㥡㍦㐲慤愰㘰戸散㉡㔱㐱晣晢㙤㡥戶搵〴〲㥢㘴捤ㅢ戱㑤㡢㜰戳㜷搳扥㝥〴っ摦つ㌴愹摢ㄱ〱挷㔶挵㘲攰㡢攸敥ㄴ扢㠰戱昱搱㐸愳搴㐲㘵㜳捤㠸攸扣づ㠲㠸愲㠱攳っ㕤㝤戴㤳㍢㉡㕦㐱㕡戵㘵戳㤲昱晡㤶收㘸㠷㔴㐸㙥㜴慢㜶㑡戴㍥挲㙤愷㠵愹搰愴敡㘶㙣捣㑤改攳㤶搲㍦㑥つ挱㈳㜹扡㤶㤴搴㔳戰㤵挶敢㉥〴敦愱摦㔸慢㉡㄰愸㤵敢昳愱㙡改㘵扣㤶てつ㤸㐰㠸㔷㈰晦㔱愸昷㝥挷攸敥㙢㥤晢㑡㜹㈷㜵㌲摢㥤敤ㅥ㑥㍡慦㐲挳攳㤶捥愲㕡改昷戰㙦㥢㐷摢㡡㜹敢搴攳㙣㙢㜳慣㍡㔲㕦扦戰㐳㙤㐵㘳㜵㝤㑢㑤㜴㕣㘴ㄶ㌶㌶改㍥ㅢ挷戸晥㈰昵㤵〷慦改㍢慡ㄵ扦㘸愷㔴攰捣戱搹挵晡㥢扢㌹㉣ㅥ攱㑥㤳㈱ㄷ㍡㐲㔶㜷㝤摦㍤〶㐳㝥昵㈶摥㄰ㄲ㜵㑣㙦㐱㤷㔳愹攸摡㌲㔸散搳戸愱㌱戵て㔸敥㌸〷㙣㕣㝣㕣ㅣ㝢戴㙢ㅣ慣㌱㌱㥢昵㠷戹慦攴㤶ち〶㠳扦㜵㠰㠱慦㜰㙤攲昷慦晣㝦搱㉢㈷㈴㐷㕤昸敤晦っ攵㔰挳㥢攳〹㜰扤㕢㈱ㅤ㌷㠷㡣晤搲〹㠶〱㉣㘶て㘶㑦ㅣ愶挶㥡敢愳敤㙢㐵㉥攱〲摥ㄲ昴㘶扢摡愹㜵搸㔶㌸愲愸㜶㜴㈲㔶㠳〳㜹㔱㑥㐲㜰㘶㠰㈷㠱敤㘳㑥㤳攲挹ㄸ捦㠵ㄶ搵㑥㑤㐴ㅡ㤳㑤摣㍤㕡扤戰愳㉢㈶㤵㤵㕦㍢ㅣ攷㕤㤱㡤㑣㔶ㄸ㉥慥慤慣㡢捦挷ㄹ昹㤶㠶挶搱㤱愶攴ㅦ愲愲㜸㍦搹㤷摤〳收愸㥣ㅣ㔵㤰㔳昰㕢挷㉡㙢て搱〶戵晢㈳㤰㐳愲慢敢㐹㠴㕡戹㘷㔹㔳晡㝣〱敦㔹摡攵㍡㘶敢扢戹㌹昵㤲〱昶挳搶摥戸㌵ぢ㝢㠰㡣ㅤ㍤慤㈲㝤㉡攵㝦㜵㘲㍦晦㈹㘸㙥㘵㌸㤰愶㤱摡〲摦〵攰づ㜶㜳㈱㡦慤挷㤲㕡㘷捣摢〴㐳戵㠲㘱㙢挴〸㑡㌸㠳愳戰㌹戹㄰㌷㍦扡㕦㙣敡㐶扦摢挱㡥㜰㑡搷㄰愹㑦㙡㔹㜹扣愱㈱挲收挵愶㔹㠹扥㍢㕡㈰昳㙢昴㈶㔶㉤㠸戴㐱捤㡡㉣〰㉢戲㐰㔸ㄸ㤲㜹慣㐵挲搴ㄵ㥦ㅤ㐹挴㥡敢ㅡ㘲搵〵㡣昰攸挹ㅦ愲㕤㘲㑥㤹〷㘷㥡㑢ㅡ㈷㈶慢摥慤㐶昶㥥㘷㔴㜷㈹ㅥ㍡攸㍡㔶㍦㕡㙦㡥㡣攳敡㌷㥥ㄹ挰㙣㔶㍡㝣慢㈷戴攵攳攱㌲㠰慥摦㌶挵㌱〹〳㐷㍡㈲昵㌴〱昸㔸扤〰㘷㠰㥦扣㘷㐱㕡摤挶摤づ㠰搰戸㜸愴㘶ㄴ㑥㈷挵ㄳ敤昴ㅢ㈶ち㔰戵散㔶ㄲ㘱㙥摤㉦挷〶㘳散㉥㥥㠷戹㜰愲㠰㡣㑡㙣㡡捦攳愶晦愰㕤㠷ㅣづ〳昹昹敤ぢ晣昲慡㌰扡扡敢㉤捥捥㌷㜴㔴㘴攸晦㜴昲㐱搲摢㠶㐲㥣㑡㔸扤㔱ㅣ慢て换昴ㅣ愲㉣㡦〷戰㉦〱愵㈰昹㉦㐰攸扤㑢戲㙥㜳㐷㠲㐰㝥〳户摦ㄷ㌴戰㌸㤸㜲〴戱㈹ㅦ摢昸攱㤲㘰晢〲㙥㠳户昶〳敡改昵敢㠷㈰ㅣ㔰晦〶㌱昹ㄷ㈰慣つ散换晣晢㠱愸㌷挰㕣㡢㡦㔴㕢挰敡てㅥ㙡㐱ㅥ㑡〶㈰㡣攱㐲扤〹ㄶㅦ㑣捣攵愸㐹㑣愷〷㙡搴㐶㠸㌹愵㘶ㅤ戶㌵㍤㔳㙦〱挷㈹㕡挰㍡〰挹搳㜳㠴㠳戴戲户㈱攲㍣挱扥搲㈳搹攴戹㑢攷㉦扢昶㌳㌳㤲愹㜷〱攰㘸㠶㙦㥤〴㡡扣㍤扤愷㝡て〲昶愰搶㘰攸㔶敦㈳挴㡥〹㔶摡つ昵㘰㜰摢㙥愸ㅦ㑡ち㈸ㄹ㐲㈵㍡愲㍥㐶挰㌸ㄷ㐱攳摣㍦〳㘳つ㈵昰ㄳ㝦挰㌰〲捡〸昸ㄴ〰戶〰㙢㌸㘲愹㑡晢挲㤱捣㐲㔸㔷㕡㌹㤳㡤㘰㌲㙥攸㕥换㘴昶㤳攴㈸昰㘰㤵㔴摡㘸㠴㔹㘹㍦㠰㤵扤搲挶㘸搴㡦㐰㙤㜵愵晤〴戰㕤㘹ㄵ㐸㥥慥戴㐳戴戲捤㤰㍢㉡㙤ぢ愲戸昰捣㘵晦㡦ㅢ挴扥敢㝦㐱摣慥戴㔲㤱昸㔴ㅡ搳㑡愵㡤㠷㙥㤶捣㕤㘹ㄳ挱㙤扢搲戸㔵㥤㜵㘵㑤ㄲ㈵㜶㐴㜱㈲散㔳㘹㤳㠱戱愶㄰挸㝤敢㍥㠰㑡〲愶ㄲ㄰〴㐰㉡㙤ㅡ㘲愹㑡戳ㅣ挹㠲挸㔵㔷摡㜴㈶㍢ㄴ㈴扦㈳〰扦㘲挳戱㜴㈴愹昵ㅣ㜹慣㑣㉦摦ㄴ搵㍡㔷㙢㍡搵敡㘵ㅢ挷攲㡣㠷㈷㡦㌳ㄸ㔱晦㐰㑢㉦㜶摤㥢昱改㌷捦㜵㌹挰戰㕤愱捤㜷㠶㠷愵㘱〵て㠳挳㜷攵㠲㐶㈲㡡昷㌹攸ㄷ㙡㤴㠰搱㥣㠸捤㙡攱㌴㔴㜲㘷㕦㤱㐷愲㕢㈶昷㈱㑢戳㍢ㅣ改搵昶㠸搹㝤㠵戲晢㡡㈳㔹㡤㙤づ㙡㍢㈲ㄹ晥戰戳㡦㑡㄰㤰㑦㔷㔰㥦㔶㜵ㄴ㌰搶搱〴敥攴て愸㈲㘰㈶㐸㍥昷搰㝡㐷㜱昷㔶㘰㉣㔱戱扢挸㤳㌷晡昰㈰㔶〱捥㌴挹〹慥㝣ㄹ昲摡㍢㑥㕥〵敤㐳㔷〵㐸㠳㔰㐳㌲㔸㠹昹㔰戴㈶㘴户㌱づ㌱ㅣ戸㜳㜲昲㌰㈹〸㝡て㐶㘴㘴㑢ㄵ㤵㔱搹慥慣㜶㠳〹挱〸㉣敥挸㘵㑢攸慦㠲〹收㕤㈵散戰戰戹㐲昷つ昴扢㔵つ㘸㈰愴㜶㜷㤴摦㌱㔲搵戰晣㔱㄰挵㉤戶㙢〱搵㥤摥㙣㈶搳㥤㕥ㅤ挲㙣〰㍤〱挹摥改挵㌴㡡㍢㜴户扡搳攳㑥㕥扢搳㥢㠳攴改㑥慦㕥㉢敢〳戹愳搳㐳㈷挷㙢搳愲挵㙦㍦㜶改扦㉥㕥㥣ㅡ愹㑡㠱戳㍢扤㍦〹〲㔱㌶㍣挷㍣㕦㜱㉦戰戴扥㐶攸㔶㝤ㄱ㜳㡤㔴㑤攰戶摤晡昶㐷㌲晣〵慣㘳愸〴〱昹っ〰昵㘹㝤〹㘰慣㈴㠱摣㔹散〳攰㍢挸慣ㄶ〲づ〰㐰㍡扤㜹㠸愵㍡扤㐱㡥㘴㡥㑡㥢捦㘴ぢ㤸㡣㕢㝦搷搲ㅣ㝢愴㍡ㄶ㍣㔳㘹挷㈱捣㑡㉢〷㈴㝢愵ㅤ慦㔱㈳㠰摡敡㑡攳づ㘳扢搲晥㠲攴改㑡㕢愴㤵㡤㠲摣慦搲㙥㝢敢愳㡢㙥㉦扣㉤㔵㘹摣㠵㙣㔷㕡ㄹ散愶攵ㄹ㤵㔶〱㥥㔴摡〹搰慤戸㔹搹㔵㘹㈷㠱摢㜶愵㡤㐳㌲晣攱㍢㜱㉡戱㌳ち愸〹〸昹搴挹㈹挰㔸愷ㄲ挸ㅤ捦㍥㠰搳〸㌸㥤㠰㐹〰㐸愵㥤㠱㔸慡搲㉡ㅤ挹ㅣ㤵㜶㈶㤳晤㡤挹戸㈵㤹愳㤵㑣摥㜵摦捡㝤挸戶㉢搸户捡挵昶敢散㍤慢〰ㄱ㔷㉣愱㤲㤹㠸戹㝡捦㜳挰㙤摢ㄵ摣搶㡣㍦散㜲愵ㄲ〴攴㔳つ敡㔳搲昳㠰戱捥㈷戰挶ㅦ㜰〱〱ㄷㄲ挰慤搰散㐱㠳ㄷ㈱搶㈹搵㌳㌹㕥ㅥ攴搳㌵㕤〲㉣扡愶㤸㐳戹挳㘱㤷㔲昹㘵㔴㥥〰㘰㉤㡤戶㕢昹攵㑣愶扢愶㘵〸戳㤵㈷〱挹摥捡慦搰㈸㍥扤㙦㜵㉢攷㑥㘹扢㤵㕦㠹攴改㔶㝥戵㔶㌶て㜲扦㔶扥㝥搱㤸〷晥戲敢㠳愹㔶扥〰㌸扢㙡㈷挰㙥㕡㥥搱捡ㄷ㠲㈷㔵㝢㉤㜴慢㘳ㄱ㜳戵昲敢挱㙤扢㙡戹㌹ㅢ㝦㜸㔵〹㤵搸ㄹ〵ㄴ㜷㘷晢㔴敤㡤挰㔸㌷ㄱ戸挸ㅦ㜰㌳〱换〹㔸っ㠰戴昲㕢㄰㑢戵昲㤳ㅣ挹ㅣ㤵昶㜷㈶㕢挱㘴㘷〱戰㤶收搸㤵戶ㄲ㍣㔸㈵㤳攸㔵〸戳搲㤶〰㤲扤搲㔶㙢搴搹㐰㙤㜵愵㜱〷户㕤㘹户㈱㜹扡搲敥搰捡捥㠵摣慦搲捡㑥攴㠰㜲㘳慡搲捥〷捥慥㌴㙥扡愶攵ㄹ㤵㜶〱㜸㔲㘹㜷㐱户扡㄰㌱㔷愵晤〳摣戶㉢敤㘲㈴挳㕦挰扡㠷㑡散㡣戰㐱ち㈱㥦㑡扢ㄷㄸ敢㥦〴㕥收て昸ㄷ〱㙢〸㔸ち㠰㔴摡㝤㠸愵㉡㡤摢挸㡤㕥㐷愵摤捦㘴て㌰搹㡤〰慣愵㌹㜶愵㍤〴ㅥ慣㤲㑡㝢ㄸ㘱㔶ㅡ㌷㠴㘷慦戴戵ㅡ挵ㅤ攳㕢㕤㘹换〱戶㉢㙤ㅤ㤲愷㉢敤㔱慤㡣㥢捥晤㉡慤㐷扦㠲ㄵ扢ㅣ戱㉥㔵㘹㉢㠰戳㉢敤〸搸㑤换㌳㉡敤㔶昰愴搲ㅥ㠷㙥戵ㄲ㌱㔷愵㍤〹㙥摢㤵戶ㅡ挹昰㠷昷㈹㔰㠹㥤ㄱ戶㔰㈰㘴㥣换摣昵ㄳ捡㝡㘰慣愷〹扣挳ㅦ昰っ〱捦ㄲ㜰㈷〰㔲㘹捦㈱㤶慡㌴㙥㙦㌷㝡ㅤ㤵昶㍣㤳扤挰㘴て〲攰ㅤ㑦戸晦扣㡤昱㘴㉤㈰攲㡡㤷愸㘴ㅤ㘲慥昱攴㝦挰㙤摢ㄵ㡦㈲ㄹ晥〲搶换㔴㘲㕣挱㍤敤挶㘴㠷㉢㕥〱挶摡㐰㈰昷扢晢〰㕥㈵攰㌵〲㥥〰㐰挶㤳搷ㄱ敢㙡挶ㄳ昷换㠷昸㙥㈶㥦㔱攵つ愴挰愸昲戴㈳ぢ㠷摢摥㘴ㄶㅢ㤹挵晦〰攰㜵摢㉢攰戵攱戶つ㠰㠸摢摥愶㤲㔷ㄱ㜳戹敤㕤㜰摢㜶ㅢ㌷挱攳て〷攴愹挴戸㡤㍢攱㝤扣昲㍥㌰搶〷〴㜲㤷扣て攰㐳〲㍥㈲攰㑤〰挴㙤ㅦ㈳搶挵戸捤晤昶㌷ㅦ㤷㝤ち㌴㕣昶㡥㐳扤挳㘵㥦㔱晤攷㔴晦㈹〰㙢㘹戶摤㍤㙣㘲㌲摤㍤㝣㠹㌰扢㠷捦〰挹摥㍤㝣愵㔱㥦〳戵搵摤〳㜷搶摢摤挳搷㐸㥥敥ㅥ扥搱捡㌶㐱敥搷㍤ㅣ㜷搲㝥攳㙥っ㝤㤸敡ㅥ扥〲捥慥㕣晢昱ㄴ㔱捥戱㥣捦〸㕦㠳㈷㤵晢ㅤ㜴慢晦㈲收敡ㅥ㝥〰户敤捡晤ㄶ挹昰㠷搷〱㔰㠹戸〸晦㝦㡦㤰㑦摤晤〴㡣戵㤹挰ㅦ晣〱㍦ㄳ昰ぢ〱㍦〲㈰摤挳ㄶ挴㔲摤〳户昷ㅢ扤㡥㑡攳挶ぢ㡢㑢搵㡡㕢昱搷搲ㅣ扢搲㜲挱㌳㤵㠶㜷捤㑡愵㜱愳晥㍡戰捤攵㕥㠲捣搷愸〲愰戶扡搲戸攳摦慥戴㈰㤲愷㉢慤㐰㉢攳㘱〰扦㑡晢㙡昵㈴㉣㐲慥㐸㔵ㅡ㑦〵搸㤵挶㑤晡戴㍣愳搲㜸㘶㐰㉡㉤〴摤慡〳㘲慥㑡㉢〴户敤㑡ぢ㈳ㄹ㜴攳〴〲㤵搸ㄹ〵㔴㐷㜰㡤㜳㤹扢敥搳㍢〰㘳ㄵㄳ挸ㄳ〸㍥㠰㌰〱摢ㄱ挰㌳〹㔲㘹ㅤㄱ㑢㔵ㅡ㡦ㅤ㤸㘴㡥㑡敢挴㘴㥤㤹慣〴〰㐷愵㙤て㥥愹戴ㅤ㄰收㥤挶〳〴敢㘸㤴扥摣㤵戶愳㐶昱㠴挱㔶㔷ㅡ㑦㈲搸㤵搶ㄵ挹搳㤵戶戳㔶挶㐳ち㝥㤵搶㜸㥤㕡㤳摦昱昵㔴愵昱戴㠲㕤㘹挷㡡㜱㍥㤵挶戳っ㔲㘹扢㐲户摡〷㌱㔷愵敤づ㙥摢㤵挶挳て㔲㘹㈵㔴㠲慣攴挳搳て挶戹捣㕥㔷㕡㌷㘰慣㍤〸攴挹〸ㅦ挰㥥〴㜴㈷愰ㄴ〰愹戴扤㄰㑢㔵ㅡ㡦㐳㤸㘴㡥㑡摢㥢挹㝡㌰搹㘰〰扣㈳捡挱攰戵㌱愲昰㌴㠳戸愲㈷㤵昰㔸㠳㙢㐴改つ㙥摢慥ㄸ㠶㘴攲㡡㍥㔴㘲㕣挱㌳㄰挶㘴㠷㉢昶〵挶㉡㈵㤰攷㈳㝣〰晢ㄱ搰㤷〰ㅥ㤹㤰ㄱ愵ㅦ㘲挵㘶㐴㌱慦扥昴ㄹ㑢晡〳㠷戱㠴㐷㈷㡣㘲㠷戳〶㔰昱㐰㉡㥥〴㠰愳㠵ㅦ挸㘴㝡㉣㌹〸㘱戶㜰ㅥ㠲㔸㐷戳昵攵㙥攱㠳㌴㙡ち㔰㕢摤挲㜹㥡挲㙥攱㠳㤱㍣摤挲て搶捡㜸搰挲慦㠵〷晡㑥敢摢㙢㜹晦㔴ぢ攷㠹ぢ扢㕡㑦ㄳ攳攰㜱敦㔸挲昳ㄸ㔲慤㝦㠶㙥挵㠳ㄹ慥ㄶ㍥っ摣戶慢昵〸㈴㤳㙡㉤愳ㄲ㘴㈵㥦ㄹ攰ㅡ攷㌲㝢摤挲㠷〳㘳㤵ㄳ挸搳ㅤ㍥㠰ㄱ〴㡣㈴㠰攷㍤愴㠵㡦㐲㉣搵挲㜹愴挳㈴㜳㔴摡㘸㈶ㅢ挳㘴㍣㝥攱㙤攱㍣㜳搱㐶ぢ攷㠹っ㜱挵㔸㉡㘹㐴捣搵挲挷㠱摢戶㉢㥡㤰㑣㕣㌱㥥㑡㡣㉢㜸㡥挳㤸散㜰挵〴㘰慣㠹〴㈶晣〱㤳〸㤸㑣〰㡦㝤㐸ぢ㥦㠲㤸摦㥣挹㝦㥡㌹ㄵ㘸戴㜳ㅥ〲㌱昹㍢㕣㌶㡤敡愷㔳晤㘲〰扣㉥攳㈹㡤㌶㕣挶㌳ㅣ攲戲挳愸㠴㠷㌹㕣㉥㍢〲摣戶㕤挶㐳ㅦ攲戲㈳愹挴戸㡣㈷㍦㡣挹づ㤷捤〰挶㍡㡡挰搳晤〱㐷ㄳ㔰㐵〰て㡡㠸换㘶㈲搶搹㜴ち慥ㄷ扦晡昴っ戳〰㠶挷㜸㙡挴㘴敦昰㔸㌵戵搷㔰㍢㑦㜸㜸㍤挶㘳ㅤ㙤㜸㡣㠷㍥挴㘳戵㔴戲ㄴ㌱㤷挷敡挰㙤摢㘳换㤰㑣㍣ㄶ愳ㄲ攳㌱ㅥㄵ㌱㈶㍢㍣㌶〷ㄸ㙢㉥㠱㍣㐶攲〳愸㈷愰㠱〰㥥㉣ㄱ㡦㌵㈲收敥㐶昱ㄶ㕢ㅦ㘷㌵〱〷㘷昱㠴㠹㔱散㜰搶㌱㔴㥣愰㘲㥥〶昱㍡㙢㈵㜸攲慣㘰ㄲ㤰摦昰㐵つ㡦㡦㠸㉢㥢㤹挵㙡挴㕣慥㥣〷㙥摢慥扣ㅤ挹挴㤵昳愹挴戸㤲㠷㑥㑣㠱ㅣ慥㕣〰㡣戵㤰㐰ㅥ㐸昱〱ㅣ㑢挰㜱〴昰㡣㡡戸昲㜸挴㔲㑢㡤捥ㄷ昶晡戸昳慦挰挲㥤㍣慦㘲㤴㍢摣戹㠸捡ㄷ㔳㌹捦㤶㜸摤挹〳㈵㜶摢愳㍢攵㘲㕦敦㕣㥢㝤〴㄰㜱搸㠹㔴挲㜳㈷㉥㠷㥤っ㙥摢づ㝢ㅣ挹挴㘱愷㔰〹㜲㤰てて愹ㄸ㤳㤹户敥敢㑦〵挶㍡㡤㐰ㅥ㘰昱〱㥣㑥挰ㄹ〴昰㑣㡢㌸散㑣挴㌲ㅤ㠶ㄷ散晡㌸散㉣㘰攱㌰㥥㙦㌱捡ㅤづ㕢㐲攵㘷㔳㌹捦愲㜸ㅤ昶㉡㜸㙤摣慣㍣㥥㈲づ㍢㤷㑡㕥㐷捣攵戰昳挱㙤摢㘱㍣捦㈲づ扢㠰㑡㡣挳㜸愸挵㤸散㜰搸㠵挰㔸ㄷㄱ戸搱ㅦ㜰㌱〱㤷㄰挰㌳㌰攲戰㑢ㄱ换昸㥡捤㝦㌸㔸ち㈸晣昵㥥㐳户㐵㡥扤㘳攵㜲敡㕥㐶摤㥦〳攰㤸昶㕣挹㘴㝡摡㜳ㄵ挲㥣昶昰㘰换㍡㕡慥㉦昷戴攷㙡㡤摡〴搴㔶㑦㝢㜸㐲挶㥥昶㕣㠳攴改㘹捦㜵㕡搹㔷㤰晢㑤㝢昶扤晤㡡㉦㙥㝡昴攵搴戴㠷愷㘸散㥡攵愱ㄶ㕡㥥㌱敤攱ㄹㅢ愹搹ㅢ愰㕢昱戰㡤㕤戳㜶慥搶㑤攰戶㕤戳㍣㤴㈳㌵㝢㌳㤵搸ㄹ攱〱ㄸ㕣㥦㥡㕤づ㡣㜵ぢ㠱㍣戱攳〳昸㍢〱㉢〸搸っ㠰㑣㝢㙥㐵㉣㌵敤攱㌱ㅤ㤳捣搱挸㔷㌲搹㉡㈶㉢挸捤㙣攴㈱昰摡㘸攴敤〱ㄱ㔷摣㐶㈵㠵㠸戹ㅡ昹ㅤ攰戶敤㡡づ㐸㈶慥戸㤳㑡㡣㉢㡡挱㌵㈶戳㈲㜴㍢扢ぢㄸ敢㙥〲挳晥㠰㝦㄰㜰て〱摢〱㈰㡤晣㕥挴㝣挶㜰晦㙥攱㕦〰愳㤹㜷㜱㘸㜷㜸㙣つ戵摦〷㤲扦㍢〰㕢㜷摡愳ㅤㄴ㠶ㅤ㐷㜰攴㑤㕢摢搵㑥㙥㠹搴攳㐷㜲㈶㘲ㅦ㜸㌳㔹㝦㠴捤㝦㜹昶㙥晣㌶扦慥㤷㈲ㅣ㜹ㄴ扦愹昷晡挰晤搵扥㉥㥢扣㔸散户敤搶て攵て晦㘹换㤶慤换㠵㡤挷晤慡㉦㔴ㄲ戶㤸㍤㠰ち㘳扦㔳㠲愸戴戴〷挱㘰㠰㘲搵捤㜰ㅦ〲搷㕣昹㝢㠰摢捡愶㔹捦㐶㜷㉡敢㤴摥攲挷捤㥣扤敢戱㕢㘴㉢昶捥㍥㑣㕢扡晢搹愰昶㌶摣㜵づ㝢昳㝢㠲敢摤挷㤱戱ㅢ㤳㐵挱ㄱㅥ散换慣㙣㕥㔸㡦扤戰っ㜲㕦㠷ㅤ攲收㍦㕢っ愳攳〹散㘹捡昳扥㥣㌰㤵昶㘱愸㙡摦搹昳〲㙣㐹㐶㐹て㔸㤳晦㈷㔴㔱搶昴敥㕡㘱ㅡ㕥挱㐷㘱㘲㘷慣㜷㈷攲挹㜸㙤㜳㐹㈵昶㜴㤷昰㤵攸戵搸摤㕦㤶㍦〸ㅡ㝤昳㘴挱昲ㅡ昹㝢㔲昳昸㑥户搰摣挶昸晣㐶戱㈶㍦挹ㅦ㕦㤱晡㙤搷㡥搹㠴㤸て慦㍤㔱搹攱㕥㌰㤴㠹慤挷㐱㡢㜲挳扤ㄱ攷ㄵ敥㘳〲晢㥡㐰愹づㄴ敦㠷〰戵〴〵昹㍢㤲㜰㕦㘸㘶㉥挱㈷㘰捤㜶攵挳慢摣㍦㥤ㄵ㝣ㄲ散㐲戰㘵摦捤ㄴ扣㔴㍤昸ㄴ㌸ㅤ挰㜱㙣搷づ昷搳㕡慣昵㄰㕡摤愰捦㉡〱㔱晤挱㘷〷ㄵ㔲晤攰㐷摥㐰捣㉢㘴㍤〷ㄸ㙦㠴〱㠸㡡愳㥣㑤㕥つ昴攵㜲㠳㈵㙦〶敢〵㈴㔶〷昹㘲〶ㅢ敥㑢挴㈰㉢挴昱愲㌹㔰㌶㔶搵ㅢ〶戰㠹㠰㠹㌳换㠰戰㡡㔵㑦㜰㔸捤敥㙡ㅡ㠲〴㐴㔸慦㠰愲㥡晥㑣㔵戸挲㐳㑤㘰㤸〹㤴改㐰昱㜰〴戶㑤㌵㜱换㈴㜳戱㔸㑤ㄶ㉢挵㘲㍤㠴㐷ㄸ晥敢㘴昵㈰㘲㙦㄰㌵ち㝣摢昱摤㔰戲戴攳㌷〲㐶挷㡦㠶㕣ㅣ晦ㄶㄸ㌹㐸挱㡦ㅡ㘳戸㙦㠳㙢㉥㔵〱慥㌸晥ㅤ㜰搵㈱扥㤸昱㠶晢ㅥ㌱㐸㡡㌸昶㜵㠰㡡攳㜷㠲ㄱ挶昱挱て〰挹㝡挳愹ㅤ㝤㙢㘳ㄲ㌴搱㈶敢㈳㔰搴挶㘴敡挷ㄵ㥥㘲〲㤵㈶㌰㔵〷㡡愷㈱戰㙤㙡㠳㝢㈱㤹㑢昰㘳㔸攳㜳搳㝣〲戶晢愶昹ㄴㅣ敦㑤㜳愸搶㘲㝤〶愱晣戸㤹搵〷㑡搵攱攰㑢摤㙣〲㥦〱昹ㅣ〹慥昸戲搸改换慦〰挹敥换㈲㕦㕦捥㠰㈶㈴挳慢㤱㐰攱换愳㄰攷ㄵ㍥摡〴慡㑣㘰愶づ攴㜳㙦㕢㥢愳戱摥㍣㐷摤㙡㤶慡挶㕥㤶㘸㕥扢㜶ㄹ㘷㔱摤㈳㌳昶搵挹㈸㉥扢敤㠲愴昹敤㘱㜶敢〳慤㐹㐴捦戸〷摡敤挰戱扥㠵〹搶㜷㈰愱㜰つっ㘷㈱㠲摦㈳敡㔳㔵㍦㠰敤慥慡ㅦ挱昱㔶ㄵ昷敤㔱㡢昵ㄳ㠴昲攳㘵昲㌳㘶㙡㌶㤸昶㙤㤶〳㥢搳户搹ㄶ挰㜸㥢搵㐱㉥㔵改敡摦㘲扥摣㌹攰捡㙤挶㕦扤㔳昵扥㤸㐶挳捤㈵〶〶㈱ㅥ㔰㑤愰搲㌴㌶晦㤸扥捤搲晤摢㡦攰㘶昶㙦挷㈰ㄱ慣挴扢愳愰ち慤㈰㐱㔵戸挲㐹ㄳ㘸㌶㠱ㄶㅤ㈸收㤶戹㙤㜳㐷捤㠷㘶收攲敤摦ㄶㄸ㝥㝢㔸㈹㍦昷㘶つ〲㑣ㅤぢ扥敤昸慦㔰扡戴攳㡢〱愳攳㡦㠳㍣搳昱挷晢㜲晦〲慥㌸㝥㍢㍡㜵㤱㉦收〴挳敤㐴っ㉣㐰㍣愰戸㈹㑥ㅣ晦愹慦攳㍦昶㜵晣挹㐸㈴㡥摦〱慡攰㜸㙥㠳攳ㄵ㍥搵〴㑥㌳㠱搳㜵愰昸っ〴戶㡤攳捦㠴㘶收攲㜵晣摦っ㝦㘷㔸㘹つ㈳㠲㕢㐲搵ㄲ昰挵戱扢㘹㐷㌰愲捥〱㔷ㅣ昱㤶搳ㄱ散㥣㘴㠴㝤搳搷ㄱ攷㈲㤱㌸㘲て摢ㄱ攷㈱捥㉢㝣扥〹㕣㘰〲ㄷ敡㠰扡〴〱昶㐵敡㍦㔰挹㝥㐲敥昷敥戴㜱㉦㤰㔰昸㔲〸〹戶㜸扦㕢扣扢㉤摥搰攱换っ扦㈷戱愳㠹ㄸ〵愲㉥〷摦㙥㐸㉦㐱㘳扡㈱敤㑢㙤㘸㐸换㈰捦㙣㐸㔷昸㜲慦〴㔷ㅡ搲㝥㐸慣慥昶挵㕣㙢戸晤㠸㠱〵㠸攳戵㌰愰攲扦㘷㥣晥㑢捤㔰搶晢晡㡦扢捦挴㝦〳愱ちつ改㐶慡挲ㄵ扥挹〴㙥㌶㠱攵㍡㔰㝣ぢ〲摢愶㈱晤ㅤ㥡㤹㡢户㈱慤㌰晣㐱戰㔲㝥愶搰ㅡ〷㤸㕡〹扥敤昸㜵㉥挷て〱㡣㡥㕦〵㜹愶攳㔷晢㜲㙦〳㔷ㅣ㍦㤴㑥扤挳ㄷ㜳㤷攱㤶ㄱ〳ぢ㄰て愸㝦㠰㡡攳敦昷㜵晣ㅡ㕦挷摦㠳㐴攲昸㤱㔰〵挷摦㑢㔵戸挲晦㌴㠱㝦㤹挰ㅡㅤ㈸扥て㠱㙤攳昸晢愱㤹戹㜸ㅤ晦㠰攱㔷挰㑡昹㉤㐷㙢ち㘰敡㈱昰㙤挷摦改㜲晣㜸挰攸昸㠷㈱捦㜴晣㕡㕦敥㍡㜰挵昱ㄳ改搴㐷㝤㌱㡦ㅢ敥㘴㘲㘰〱攲㔸㑢〵ㄵ挷慦昴㜵晣ち㕦挷㍦㠵㐴攲昸㘹㔰〵挷慦愷㉡㕣攱愷㑤攰ㄹㄳ㜸㔶〷㡡㥦㐳㘰摢㌸晥㜹㘸㘶㉥㕥挷扦㘰昸㠷挳㑡昹搱㑢㡢㙦㝡㔵㉦㠱㉦㡥㥤愱ㅤ挱㠸攲敥㉦㜱挴㜵㑥㐷愴扡捥㙢㝣ㅤ昱㌲ㄲ㠹㈳㘶摡㡥㜸〵㜱㕥攱つ㈶昰慡〹扣愶〳敡つ〴愴敢扣ち㉡㔳㕤攷㉣摡㔸つㄲち扦〹〰挱摥慥㜳愳攱捦㈶㜶㈶ㄱ㔵㈰敡㙤昰愵㍣㜳挰㤷戲㤰晢㉥戸㔲㥥㡢㝣换㜳㠱㙦㜹戸㌹㑢捡挳㕦〴㐷挵扥㡦㌸慦昰〷㈶昰愱〹㝣愴〳敡㔳〴愴㍣攷㌹换搳㐴ㅢ㡦〱〹㠵㍦〳㠰㘰㙦㜹㍥㌷晣ㄶ㘲㘷ㄳ㠱㘷晤㠰摡〴扥㝤㘳㥣づ㡤改愱㘰㈱戵攱挶昸ㄲ㜲㈹慦㙢㌲昷㤵㉦昷㙢㜰攵挶㌸づ㠹搵㌷扥㤸敦っ昷㉦挴挰〲挴戱㌹〹㔴晣㜷愲搳㝦愹愱㘰戱慦晦㝥㐴㈲昱摦〹㔰〵晦晤㐴㔵戸挲㥢㑤攰㘷ㄳ昸㐵〷㡡户㈰戰㙤㙥っ㥡挲㕣扣㌷㠶㌲晣㔳㘰愵晣搲愹㔵て㤸捡〵摦㜶晣〲㤷攳捦〰㡣㡥捦㠳㍣搳昱昹扥摣㈰戸攲昸扦搱愹〵扥㤸㤰攱㉥㈱〶ㄶ搰㔸㔵〸慥㌸㍥攱敢昸㈶㕦挷ㄷ㈱ㄱ晥〲搶㜹㔰〵挷㜷㘰〴㔷㤸㝢㤶㈴㄰㌶㠱敤㜴愰戸㈳〲摢挶昱㥤愰搹捦昱㥤つ晦㈲㔸㈹㍦〸㙢㈵㘰㥣摡ㅥ㝣摢昱㜵㉥挷㕦〶ㄸㅤ扦〳攴攲昸愵㑥㐷敤㘸戸慥晢愰㉢戸攲昸㘵挴敥散㡢㤱ㅤ㐸挸搸扡搲愹㙦㜷㘰挵昱ㄱ㕦挷㔷昹㍡扥〴㠹昰㠷㕦ㄲ㠵㉡㌸扥ㅢ㈳戸挲㝢㤸挰㥥㈶搰㕤〷㡡昷㐲㘰摢㌸㝥㙦㘸昶㜳㝣て挳扦ㄱ㔶捡敦收㕡㝣㌷慤敡〹扥㌸㜶戹㜶〴㈳慡㌷戸攲㠸改㑥㐷愴㠶㠲愹扥㡥攸㠳㐴昸挳换挰㙤㐷散换〸慥㜰愹〹㜰㡢㤱㜰晡敡㠰敡㡦㠰㜴㥤㔳愰㌲㌵ㄴ慣愲㡤慢㐱㐲攱〱〰㐸㜹㍣戳㘸敥㈷ㄲ晥㥤挴㉥㠶㔶㙢ㄱ㠸㍡㄰㝣扢㈱㔵㐰㘳扡敢扣㠷摡搰㤰づ㠲㕣捡敢㙡㌲㠳㝣戹㠳挱㤵㠶昴㑦㈴㔶〷晢㘲㘴愳て㜳㕦㐳っ〲㌴㑡つ〳㔶晣㔷敥昴㕦慡敢㉣昳昵㕦ㄹㄲ攱て㍦㝢ち㔵㘸㐸挳ㄹ挱ㄵ㉥㌷㠱ㄱ㈶㌰㔲〷㡡㐷㈱戰㙤ㅡ搲㘸㘸昶㙢㐸㘳っ㝦ㅤ慣㤴㕦㌵戶㑥㠱㤱㙡㉣昸攲搸挷戴㈳愴㈱㡤〳㔷ㅣ㜱㤰搳ㄱ愹㠶㜴㠰慦㈳挶㈳ㄱ晥戰戰㘸㍢㘲〲㈳戸挲摣摣㈳㠱㐹㈶挰摤㍣扣搴㔴〴愴㈱つ㠰捡㔴㐳㝡㥡㌶㍥〳ㄲち㜳㜷㡥㕦㐳㥡㙥昸㉦㄰换㜷挵㕡㘷㔱攱㘱攰㑢㜹晥つ扥㤴㠵摣㈳挰㤵昲昴昲㉤捦㍥扥攵㌹ㄲ㠹昰㠷㝤昰㔰㠵㡡㥤挱〸慥㌰㜷摥㐸㠰摢㙣㈴㔰愵〳㙡ㄶ〲㔲㥥扤㥤攵㜹㡤㌶扥づㄲち㔷〳攰㔷㥥ㅡ挳摦㐸㉣㕦晤㙡㕤〰愲㙡挱㤷昲扣〳㝥慡㍣㜵攰㑡㜹㜶昱㉤捦㑥扥攵㠹㈱ㄱ晥戰㐱ㅤ慡㔰㥥㌹㡣攰ち捦㌵㠱㝡ㄳ㘸搰〱搵㠴㠰㤴㘷㐷㘷㜹㍥愲㡤ㅦ㠳㠴挲摣摥攲㔷㥥㠴攱㝦㑥㉣摦攴㙡㉤〵㔱捤攰㑢㜹扥〴㍦㔵㥥㜹攰㑡㜹㍡昸㤶愷搰户㍣昳㤱〸㝦㜸㔷㈴㔴愱㍣ぢㄸ挱ㄵ㕥㘸〲挷㥡挰㜱㍡愰戸戹㐴捡ㄳ㜲㤶攷㍢摡昸㍤㐸㈸扣〸〰扦昲㉣㌶晣捤挴㕥㡢㙣慣㙢㐰搴㠹攰㑢㜹戶㠰㥦㉡捦挹攰㑡㜹〲扥攵昹攵〷扦〵戵㔳㤰〸㝦㜸㐷㌸扥愵㐱㜹㑥㘵〴㔷昸㌴ㄳ㌸摤〴捥搰〱㜵ㄶ〲㔲㥥捤㔰㤹扡㝦昲愱挰ち㠲㠴挲㑢〰昰㉢捦搹㠶ㅦ㈲㜶㌹戲戱㙥〶㔱攷㠲㉦攵㈹〲㍦㔵㥥昳挱㤵昲㝣㠵㙣捣㍡扣㤵敡て㌶昹㤶㠷㕢㍤昰㠷摤搵㔰㠵昲㕣挸〸慥㌰户㜶㐸攰㘲ㄳ戸㐴〷搴㔲〴愴㍣㥦㍢换搳㠹㌶㜶〶〹㠵㉦〷挰慦㍣换っ㝦㐷㘲昹摡㔴㙢ㄵ㠸攲慥つ㝢㘰㜹てㅡ搳〳换㉥搴㠶㠱攵㉡挸愵扣慥㠱攵㙡㕦敥㌵攰捡挰戲ㅢㄲ慢敢㝣㌱㌷ㄸ㙥〹㌱戰㠰挶慡㥢挰ㄵ晦扤改昴㕦㙡㘰昹㡦慦晦㙥㐶㈲晣㘱愳㌳㔴挱㝦换ㄹ挱ㄵ扥挵〴晥㙥〲㉢㜴愰昸㔶〴戶捤挰戲ㄲ㥡挵昱㑦㈰攰昸〲㠹扢㉥㠴扦て慣㤴摦㈱户昸昲㔷㈵ㅢ㈹㄰戰㝡㙢㐷㐸㘳攲㐶ち㜱挴㑢㑥㐷愴ㅡ搲ぢ扥㡥戸ㄳ㠹昰㠷ㄷ扡搸㡥攰搶〹㕥攱扢㑤攰ㅦ㈶㜰㡦づ愸㝦㈱㈰つ改㌹愸㑣摤ㄸ晤㘸攳晥㈰愱昰ㅡ〰晣ㅡㄲ昷㐴〸晦〰㘲敦㐳㌶ㄶ摦搷慡ㅥ〰㕦ㅡ捡㈰昰〹攰㈷晣㈰戸昸挳捡㌲戸愸㈳搳㡡搴挳〶㥥攲㄰扥捥挰てㄶ㜸晥攳㠸晦㈹晢㥢㌶ㅤ摦㤰昶挶昷昴慥㕦挶ㅥ㠹㕦扡㕥挸㉦摤㜲昱㈶ㅦ晢慤〶㜹㌹㠳㝦㥢㉥㝥㝦挲搷㕦昱㤳扦ㄶづ晢㕦攸愱㡦搲摦愸㔰攳敥昸㔸㝦㐶㠱搵㝡ㄴ户㍢㘳ㅢ㐸㕥㈵㜹つ㐴摤㡦㉣㕦挳扢㄰㌲㝥㌳改㍥㉤挸昸戹搳攷愰㐹㙡㘳㠴愳㌶搴ぢ㠶敢㜲晡㑢攰攲て敢戵攲㜴昵ち㈲㜴扣扡ㄷ摡㔹㕡㌱㜰っつ㝣ㅤ散敥㠴㝡っ扣㌳㥢㠱㜷㘸㐱挶㑦㡥㙥㘴〶搴㌴挱㘱㘰昸㉤㜰昱㠷晤捥攰㕡㤳㘸㑦㑥昸㙤㜲㜰愹㜷㑣㥡ㄴ〷摣昰㝢㈶捤ㄴ挲㜳搵㐷㠸㡢昹户㍡捤㥦ち愱晡っ愲敥㐸攳㌵晦收㙣收摦愴〵摥ㅦ〱つ㙦㌲㤹ㅥ㘱㘷晡㕦㤳改つ捥㑣㘷㐰㔸晣㉤㐴ㄸ晢扣㕢ぢ捣慢㡡〲挳㈰挳㔵㌰㑣晥ぢ㠴㠷ㄵ㝦㘷㔲ㅣ愵扡㥤㕦㤶扦㜱㤱昷㕤捤㌶搲㘸㤸㌹㑣晤㠴ㄴ摤挱戵ぢ搶ㅤ㡥戵ㅢ捥搵搹ち㜶㤵ㄶ㘴晣㑥摤ㄶ㘸㤲㝡㤹〵摢捤㙤慣攴ㅢ㌳敡㝦〸㘲㕥㠴㠴昹ㅤㄹ攳㔶㡤敤〴㝥搱㈵㥥扦摣改㠴㕡〸ㄵ扦㕤㑡ㅢ㤸㙥搹ㄷ㘷㌳昰㈲㉤挸昸慤㌸㝥〱㈵〶搶㍢つ摣捥㜰㕤〶昲扢㈴㌱戰搱㌶㤰㕦〸㠹㠱攷㌹つ㙣愲㠱晣ㄶ挶捦挰戳戲ㄹ昸㌷㉤昰晥㕥㕢㤸摦摢㐸愶昳散㑣昹攵㡢㘴㝡㠶㌳搳〵㄰ㄶ昳㙢ㄵ晣晤㡡愶挱敦㘰㈴挵㔶㌷㡤㥥㠰愷ぢ㤶㙥ㅡ㈷㘷㉢搸㐹㕡㤰昱㍢㙣晢㐲㤳㜸晥慦戰㍤搵㌴攴慢ㄸ㌶〲㤷攷晢〱㉢㑥㔸㙣㍢㘱㈰攲攲㠴㐵㑥㈷㥣〸愱ㅡ攴㌲㌰摤㌴㡥捤㘶攰㐲㉤挸昸㉤㌴㝥戳㈱〶㥥敥㌴㔰扥戲挸㌰㤰㕦㔲㠸㠱㘷摡〶昲㥢〶㌱戰挵㘹攰㔹㌴戰㈲㡢㠱㑤搹っ㡣㙢㐱挶敦㤱㡤㌷〶㥥敦㌴㔰㤶昶㌳っ㥣㙣っ扣搰㌶㜰㥡㌱㜰慥搳挰㡢㘹攰攱㔹っ慣捤㘶㘰㔴ぢ扣扦〹ㄶ㥥㘱㌲㕤㘶㘷㍡搳㘴㕡敤捣昴㑡〸㡢戹慥㡤扦㕦搱㜶戹〸㉥㈹戶扡敤㜲㍤摣慦敤ㅥ㥤慤㘰㐷㘹㠱昷户扥挲㕣㐱㤷敡扥摥㉥ㄸ㤷挱愵扡㡦㜴ㄶ散㐶ㄶ㡣ぢ摣昸晢ㄵ〵㍢挶愴搸敡㠲戵㈰㠵㕦挱愶㘷㉢搸㌴㉤挸昸つ慦㠵搰㈴㙤㝥〵㙣㑦摤㤴戲㈸㥥搱愴戸っ㉥㑥㔸㘹㍢㠱㙢搹攲㠴挹㑥㈷慣㠶㔰㜱〱㌹㙤㘰晡愶ㅣ㤷捤挰㐳戴㈰攳㜷戴捥㌰〶摥敤㌴㔰ㄶ㡦㥤〶㜲愶ㄶ㕥㘲っ扣挷㌶昰㍣㘳攰㘸愷㠱晦愴㠱ㄷ㘵㌱㜰㜸㌶〳换戴㈰攳户慣㉥㌳〶㍥攸㌰㌰捣〵㔹昱搵㐳戶㈹换っ捡㜴㜳㘲㌰㤷㔹〵戵搶㐶㜱慤㔴㍣㝡戰搳攰㐷㘸㌰ㄷ㈸晤㍣㝡㘰㌶㠳て搰〲敦敦㑢㠵㤷㥢㑣㥦戲㌳扤搵㘴㍡挰㤹改搳㄰ㄶ㜳挵ㄱ㝦扦愲㉤㜳㜹㔲㔲㙣㜵㕢收㑡㘵扡㘰改〱㘶扦㙣〵㉢搵㠲㡣摦㡤攲㘲愶戴攵ㄷ㘱㝢慡㉤换㉡㘵㐶㔳㔹〳慣㜸晥摦戶ㄳㅥ㐴㕣㍣摦换改㠴㤷㈱㔴㕣搱㑢ㅢ㤸㙥换㝢㘵㌳戰扢ㄶ㜸㝦扢㈹捣㌵㐰挹昴㍦㜶愶㕣挸㤳㑣昷㜰㘶晡㈶㠴挵㑦㐳㠴扦㕦攱㜹慥攷㐹㡡慤昶㍣㤷昶搲〵㑢㝢㝥搷㙣〵摢㐵ぢ扣扦挹ㄴ晥㌷㌴㐹挱摥戳ぢ戶〱㜱㈹搸㑥捥㠲㝤挰㠲㜱慤づ㝦扦愲㘰慦㥢ㄴ㕢㕤戰㡤㐸攱㔷戰㉥搹ち搶㔹ぢ扣扦戵ㄴ收慡愰ㄴ散㌳扢㘰㕣摡㤳㠲㜵㜴ㄶ散ぢㄶ散㈳㘳㈶ち攷戸捣㉣摢㘷㥥捥ㄵ㍥晣〵㠲㕢㕤㌰㉥昶昹ㄵ慣㈸㕢挱ち戵挰晢ㅢ㑡攱㉦愱㐹ち昶㡤㕤戰㙦㄰㤷㠲㠵㥣〵晢㡥〵攳敡ㅤ晥㝥㐵㡤㜱愹㑦㔲戴㕥㌰攳ㄲ㍣㠰㙣〶摣慦㘰昹搹ち㤶愷〵摥摦㐶ち㜳㥤㔰ち昶戳㕤㌰㉥昶㐹挱㜲㥣〵摢挲㠲㜱ㄹ㑦捣㜴㔴ㄷ㠲慤搴ㄸ搷晣㝥㕤挱戸晣攷㔷戰㥦扦捦昲㐸扥㔹ぢ扣扦㜹ㄴ收㠲愱ㄴ㉣ㅦ攷㐴昰㥣捡㔵㍦㈹搸㡦㐸㤱㝡捣㙥〷㘱㌱搷昳㝥㕤挱戸昸户ㄵ〵㌳慥㐱㡤㜱ㅤ搰慦㘰摦㘴㉢搸㝦戵㈰攳户㡣戸㔴㈸摤㜶ㄱ㙣㑦㜵摢戲〶㠸摡㜰㍦ㄷ㤴〰㉢㑥㈸戶㥤挰愵㍢㜱挲㈶愷ㄳ戶㠳㔰㜱扤㉣㙤㘰扡摢晥㈴㥢㠱ㅦ㙢㠱昷昷㠴挲㕣㘱㤳㑣㜷戰㌳攵㌲㤹㘴晡愱㌳搳慥㄰ㄶ㜳〱散搷㜹㥥慢㘵扦捥昳㕣㌸㑢ㄷ㉣摤㙤扦㤳慤㘰㙦㙢㠱昷㜷㠲挲㕣㙡㤳㠲敤づ摢慤ㄲ㤲㙥㈰㈱挵搵㌶㈹攱ㅢ扡㠴晢愰㈶ち㔴㈰㥦敢㙡㙤扤㕡㤶㘷㌳愲㐹㜹慤㝦㌱㤲攵搷昲㌴㐹晢㕡㥢捤愵㌰昹挵㤸㝡㌹㡡㔱㠸户㥥㈷收㐶ㄳ攳昰㈲㝦扣敢扣㌲搶愰㡦㌷攰〵晦㝣㌵愸㜹慦戶㈵㌱㈶づ搶㑥㑣攰㐵摢敤㙡㉢㤲昸戹㠰㥡㠲㠶㐹㤱收收㘸愲昱㡦㜰㉡ち㠷㘳昲㌸慦㐳㌳收㡦晣攴昸㥥㑢㜹ㄸ㘲敦㝢戸ㅤ扦㠹㤰昶㠷昹㕤㡣ㅣ扥㉣晤户㥤㠹ち敥挹㐶㠹㤷搴㐷慢昱㔳ㄵ㈵㜲㄰㈶㤹愳㕥㐷慤捡㠶攳㑦昶敦扡㐵散挵昱〲㙢㉦㘰㠳㝢㠳攴㡥㑡㔴㉢㈹〷㕥㜷㘶昵〰㐷㡥㐹ち〹攴㜳愵搱㕢㌰㥥ㄲㅡ挵ㄴ昹昳㘳㌵捤㜵挱扡㘸㙣㜶ㅤ摥㔲搳扥㍤㑢㍢昵戲㝦づ晢戹晦㔱㘵㘱㉥㈶㑡㝢敢㐹㥤扤㐸㝡㠳㠴ㄴ㔷づ搹戴㉣摡㥢愳㕥昴戵慦㤴㜸摡㤷戶慤㉦㔹敢㤱㠵㙤㥢攲㈲㈳敤㑢攵挸搵㐱挹㜱㝦㈲晢㤳っ〰〹㈹㉥㄰㑡ぢ㝦捡搵挲㤵攲愲愱〸㥥搴㠲㥥㔴㝦㈰ㄲ㈹㉥㄰㍡慣㝣捣搷捡挱捣挳㙤攵挱㘴㌹慣攴㕡愲搳㑡挵㐵㐰㉡づ晥ㄹ挸捣㐳敡㌵㡥户〹攷愸㠷㑣戶㠱挵㠱㜴攵つ㐳捡㘰ㄹ㐸㙥㔹戲㐱扡㔳㤰㤰㌵摣㤳昵っ㥤㌵捡㈴㔷㤸换㜴攲愰ㄱ㐴㡥㈴ㄹ〵ㄲ㔲㕣㤳㜳ㄴ昶ㅥ㤳慢慢挹㔴㄰敦㉥散㈱㘴㌹ち换攵㍢㘷㘱挳㕣㜷㤳ㅣ挷ㄳ㌹㠱㘴㈲㐸㐸㜱㤱捤㤱攳㉡摦ㅣ愷㄰敦捥㜱㉡㔹㡥ㅣ戹ㅥ攷捣㔱㜱㈱㑤ㄴ搳扤㌹㙡戹㔱散㜲攰㘱搴㐲〷愶㥤㜷㠴㐷㌱搷摣愸搸㕣攱扦㈲㈲㐵㤹㐱攴㔱㈴㐷㠳㠴搴㘲㤳愳摤㥥慦㌶㌹扡㥣ㄷ㈱摥㕤㤴㙡戲ㅣ㐵攱〲㤷戳㈸㘱慥㑣㐹㡥㔱㈲㙢㐹㘶㠳㠴ㄴ㤷愱ㅣ捥扢挴㌷挷㌹挴扢㜳慣㈷换㤱㈳㔷慣㕣㌹㜲愹㐹㜲㙣㈴㌲㑥搲〴ㄲ㔲㕣㔷㜲攴㜸戶㙦㡥㐹攲摤㌹戶㤰攵挸㤱㑢㔰捥ㅣ搵㌲愳搸慥慥搳㡤㘲㔷㜵㉤愴ㄶ㜷㜵ㅤ攷㔱㝣愵㔶㙣慡㑢㜱敤挶搱づ㑥昴㔵扣㈸㔳昱〹ㅥ挵㕣收愱挵收ち㜳敤㐴㝣㜴ㄲ㤱㈷㤳㥣〲ㄲ㔲㕣㈸㜱昸㘸愱挹搱搵づ㑥㈷摥敤愳㌳挹㜲昸㠸㙢㉡㑥ㅦ㠵戹ㄸ㈲㌹㥥㐵攴ㄲ㤲戳㐱㐲㡡㉢ㅦ㡥ㅣ㥢㝣㜳㍣㡦㜸㜷㡥ㄷ㤰攵挸㤱㡢㈴慥ㅣㅦ㌴㌹㕥㐴攴挵㈴㤷㠰㠴ㄴㄷ㌸愴挳慣㐳㕥㥣㠷敡戹㠲攲㥡㠶挳㤴㕡㕦㔳㉥愷㈲户㈹㔷㤰攵㌰㠵换ㅦ㑥㔳ㄴ搷㉤ㅣ昵㌸搳㈸㜶㌵㤰㙢愸挵摤㐰慥昳㈸收ㄲ㠷慢ㅥ戹㙥㈰㕥扤㠱挸ㅢ㐹㙥〲〹㈹㉥ㄲ㌸㡡㜲愸挹搱㔵㡦户㄰敦㉥捡ち戲ㅣ㐵攱㝡㠲慢㈸㕣〸㜰ㄴ㘵戲㔱散㉡捡㙡㙡㜱ㄷ攵㜶㡦㘲慥ㄹ㌸㡢愲昸㈰敥㔰㝣㠸慦攲扢㌳ㄵ摦攳㔱捣㘷㜶㤷㘲㍥〸㍢ㄴ㡦昴㔵扣㈶㔳昱晤ㅥ挵㝣㘶㜶㈹收㠳㈸ㄵ〷ㅦ〴戲慤㐱㜰愸㙦戶て㘷㘶扢捥㤳㉤㥦㘸㕤搹昲㌱㔱捡挳㙣㜳搴㈰㕦挵㡦㘷㉡㝥搲愳㤸㑦㤴㉥挵昹〰㌸ㅣ搵摦㔷昱㌳㤹㡡㥦昳㈸收ㄳ㥤㔳㜱㤸㡦㐹搲㑡㕦㈰昲㐵㤲㤷㐰㐲㡡捦㐴㤲愳㍤敡昴㌲㌹扡㕡改换挴扢㕢改〶戲ㅣ慤㤴㡦㑦捣搱捣愲ㄴ㥦㝢ㅣ㐵改㙥ㄴ扢㕡改㝦愸挵摤㑡摦昴㈸收㈳㤲戳㈸㡡捦ㅤ搲㜷散づ㤵散㍢づ㐶㥦㕡㤰ㄳ㔴㝣ㄶㄱ挱㙥㕡㌰㐴〴㑡㜵㌳㠲㕤戵㘰㈸〴搶扢攰收敦〵戲搵ㄳ㙢㍥㜰晥挶㜳昸敦㈱ㅦ挵㔹戱㍣戴扥慦〳㡣㈸捥㙢挵散慥㥥昲昴㌲㠲ㅤ㍤攵攱晣㔷㔲散攰㉣捦挷㔴㕡ち挲㌲㔹㥦㌰挶愹慥㘴昸愹づ㐸㠶㥣搶㑡昲㑥㥥っ㌹搵ㄵ㐱㐷㑦㠶㥣晥㡡㘰㍢㘷㠶㥢挰㉤收㈴户㄰挵㘸昷㍣㝥搰㘴㔵敥换㙡㑤捥换㜸敤搲愶㐰㍤昲慡㔷戹㜸慤ㅦ㄰㘲搲㤷〸㈸捥㙢挵愴慦㜴㐰㑣攲㑣㔴㌰㕦㤳换〹愸㘰晥敢挴㜰戲㈹㐶戴昷㤸㍤搲〸㐲ㅥ戳㐷ㄹ㠱攵㌴晢㝢㉡攵㈴㔴㌲晣㠱㌱捥㍦㈵挳ㅦ㜵㐰㡣攲㕣㔳㌲捣昷㘴㌸挱〸昲㍣ㄹ㜲㑥㉡㈹㜲㥤ㄹ晥㐲愵㔳㐰㈴挳㉤㡣㜱晡㈹ㄹ〶ち散㠰㘴挸改愴㘰ㄴ戹㥣㐹ち㈶挷㠹攱慣㔱戲昸昹㍢㜷敢攷㑣㔲〴㥢戵挰戴㝥捥㉥㐵昰㤳ㄶ㐸敢て㔲㘹〴㈲挹戰ㅤ㘳㥣㐸㑡㠶〵捥っ愳㈶昹㜷㥥っ㙢㡤攰㕢㑦㠶㥣㕣㑡㠶摦㌸㌳㉣愴搲㌹㄰㐹㠶㐵㡣㜱ㅥ㈹ㄹ㜶㜰㘶搸㘸㤲㝦改挹㤰昳㐸搱扢挹㤳㘱㤳ㄱ㝣攱捣戰㈳㤵㈶㈱㤲っ㍢㌱挶㘹愴㘴搸搹㤹㈱愷㠵㠲改㐲㉥㘷㠴㠲搹摥㠹攱っ㑦㌰㍢㤰㝢㠲挱散攸挴㜰㈲㈷昶㝤攰㌱㥣㤳㍢ㄱ扣敦㌱晣ㄴ㈳㜸捦㘹昸㉥㔴捡〹㥥㘴戸㉢㘳㘷㈲㈶㐶敤收捣㤰昳㌸搱晢㤶㈷㐳捥敤㐴戰搱㤳攱搹㐶昰愶㌳挳㍤愸㤴昳㍢挹㜰㑦挶㉥㐰㑣㌲散敥捣㤰搳㌸搱晢㥡㈷㐳㑥敤㐴昰慡㈷㐳㑥昷㐴戰挱㤹攱㍥㔴捡㔹㥣㘴搸㤳㌱㑥攰㈴挳㕥捥っ慦㌱㤸摥攴㜲㉥㈶㤸㍥㑥捣つ攰㑡ㄶ㉦㝡㡣扡搱〸㕥昰ㄸ挵昹㤹愴㜸摥㘹㔴㕦㉡扤〵㈲㌱慡ㅦ㘳㥣㡡㐹㠶晢㍢㌳㕣㙤㌰晤挹扤摤㘰〶㌸㌱㥣㈵㠹㥥㠱攴㜲㠲㈴㝡づ㜰㘲㌸攱ㄱ捣㠱攴㜲慥㈳㤸㠳㥣ㄸ捥㑥〴㌳㠸㕣㑥㑣〴㌳搸㠹攱㐴㐳㌰㝦㈲昷㐹㠳㌹搸㠹㜹挶㘰㠶㤰晢㥣挱晣搹㠹㜹〱㕣㜱换㐳ㅥ㐷扥㘸〴て㝡ㅣ挹㈹㠴愴㜸挰改挸攱㔴捡㈹㠳ㄸ㔵捥ㄸ㘷ぢ㘲昸〸㘷㠶ㅣ晤〵㌳㤲㕣づ晣㠲ㄹ攵挰ㄴ㜳㤴㍥ㄴ攳㑢捥〲㔵㍤戳㘶收捣敦㡢昳㑡㜶捡㍢㙣㔸攱㘵ㅢ㥦㝣晢晣㤷㘶っ昹㘰昳戲㘵㉦扤㝢晥晡捤㙢㘶つ㜹散摡㙢搷㡤扤㙡晤摢ㅤ㙢慦捥戹晢晢㜱㔷ㅦ摦㙦敥昱挷搴㑥敢㌵晡昸挳攷㑣敥㌷㘹扢摥戹戹敤摡昵攸昴昸㡥晢㠴ㄷㅦ㜳㡦㝡㘸挳づ㡤敡㍤㤳敤㘸㘴换㡢㑢㔲㘱㡥搰㌲㕦ㅡ〳㙥㔱㙥昱挷摢摡っㄹ慦㤱戳㔵攱㌴㠳攳戶㤸㌱搶㌶㠳㐳敥㌶昵㠶㡣搱㌴挳㙣㜷㐳㌸㄰收㔸㉤㘶㡣ㄳ㌳㤴㡣搲㐴㡤搷挶ち㡡愳戵愰㈶搸挶㜲愰摤愶挶捡搸㑤㌳㈶㙡㌳愴敡㌸㠶㡢ㄹ㤳㙣㌳㌸晣㙥㔳㌳㘴㐴愷ㄹ㤳㥤㘶㜰㘴ㄷ㌳愶㠸ㄹ㑡挶昴っ㥦㜱㙣ㄷ搴㔴㐱ㄵ㜳㔸摥愶挶捡㐸㑦㌳愶㈱㈷㕥攲㌳㡥昸㘲挶㜴摢っづ搶摢搴っㄹ晦㤱扢㜵愸搳っ捥〳挴㡣挳㙣㌳㌸㠴㙦㔳㌳㘴㔶㐰㌳づ㜷㥡挱搹㠱㤸㜱㠴㤸愱㘴㕥㐰㤴慢戹㜳㝥㈰愸ㄹ㌶㑡㘶〶ㄹ㈸捥㄰〴㜵戴愰㡡㌹戸㙦搳㈲挹㝣㠱㘶㔴㈱㈷㕥㔲挱㥣㌷㠸ㄹ㌳㙤㌳㌸攴㙦㔳㌳㘴ㄶ㠱摣慤㠸搳っ捥㈶挴㡣㔹戶ㄹ㥣〸㙣㔳㌳㘴㙥㐱㌳慡㥤㘶㜰㡥㈱㘶搴㠸ㄹ㑡㘶ㄷ㐴戹㉡㤸戳っ㐱搵ち慡㤸ㄳ㠴㙤㙡慣捣㌹㘸挶㙣攴挴㑢慡㡥㜳て㌱愳㑥捣㔰㌲敢㠰搰㙤㉣㘷ㅦ㠲㥡㘳愳㘴摥㤱㠱攲晣㐳㔰昵㌶㑡㘶ㅥㄹ㈸捥㐰〴搵㘸愳㘴敥㤱㠱攲ㅣ㐴㔰㑤㌶㑡㘶ㅦㄹ㈸捥㐲〴㤵戰㔱㌲晦挸㐰㜱ㅥ㈲愸㘶㐱ㄵ㜳ち戱㑤㕤㉤戳ㄲ㥡搱㠲㥣㜸㠹慢㌹㍢ㄱ㌳收㠹ㄹ㑡收㈵㄰扡㕤捤昹㠹愰ㄶ〸㉡捣㠹〳攳㐵㜹㡡戳〵㤹㄰㥤愶㈷㐴挳挱挷㜷愰㘱㡥敡ㅡ挳愱㕣㌰愷扡㌱㡡㠳慢〸㑥㜱ぢ挲愶㔵㉡づ慣㠲㌸搹㠳攰〰愸搵㜳搴ㄳ捣㐹ㅥっ㐷㈷㡤攱㤰㈴㤸ㄳ摤ㄸ挵㔱㐸〴㈷戸〵㘱㡥ㄶ㍡㌱㠷〸挱㉣昶㘰搸㤵㙢っ晢㙦挱㉣昲㘰搸捦㙡っ㍢㔷挱晣搵㡤㔱散㑦㐵昰ㄷ㡦㠰㕤愸〸㡥㜷ぢ挲散敡戴㔶昶㙦㠲㌹捥㠳㘱㍦愴㌱散㝣〴㜳慣〷挳㑥㐲㘳搸㌳〸㘶愱ㅢ愳搸ㄹ㠸㘰㠱㕢㄰收㑤慢ㄳ昳㑥ㄵ捣㝣㌷㐶昱收ㄴ挱㍣㡦㠰昷愳〸㕡㍣〲摥㠲㈲㘸昶〸㜸搷㠹㈰改ㄱ昰㐶ㄳ㐱挲㈳攰扤㈵㠲㘳摣㠲㌰敦〱㙤㌹ㅢ扥㘰㥡摣ㄸ挵戶㉥㠲戸㕢搰晥晦〱㤴挵慢ㄴ</t>
  </si>
  <si>
    <t>MSU - Neb Tie</t>
  </si>
  <si>
    <t>㜸〱敤㝤㜹㥣ㄳ㔵戶㝦㙥扡㤳敥ㅢ扡改㈰捡〰㉥㌴戸ぢ㈲㡢㈸愸挸搲㙣捤㉥つ攲㌲摡愴扢㉢㜴愴㤳㘰㤲㘶㔱ㄴ摣ㄵ搷㔱搴㐱㔱㌶ㅤ㐵ㅤ搱㔱㐷ㅤ㜷挱㘵㕣㐶㥦换戸㡤晢㌸㙥㡣㠳换㡣挳㝢㍡晣扥摦㔳㔵㐹愵㔲改〶㥥㝣㝥晥昱㡡捥挹扤攷㝣敦戹昷㥣扢搶慤㥢挲愷㝣㍥摦㔶㕣晣收㔵捡挰ㅥ㜵ぢ搳ㄹ㈳摥户㈶搹搲㘲㌴㘶㘲挹㐴扡敦㠸㔴㉡戲㜰㘲㉣㥤㈹〱㈰㔸ㅦ㠳㍣ㅤ愸㑦挷㑥㌳捡敢攷ㄹ愹㌴㐰〱㥦慦扣㕣晢㈱摦搵晡㠴敤㠸㘶㉡㕤㑡〲㤴㑦〷㐹捡㐸捡㐹㌴㐹㠸愴〳㐹〵㐹㈵㐹㐷㤲㉡㤲㌰㐹㈷㤲㕤㐸㍡㤳㌰ㅢ扤ㅢ㐹ㄷ㤰㡡㕦㠰㑣慦ㄹ㌹愵攱ㄴㄴ扡㉥㤳㑣ㄹ㝤慡㡦㌵㡢㌶戴㝦晦扥晤晢づㄸ㌸愴㝦摦㝥㝤慡㙢㕡㕢㌲慤㈹㘳㘸挲㘸捤愴㈲㉤㝤慡愷戶㌶戴挴ㅡ㈷ㄸぢ愷㈷攷ㄸ㠹愱㐶㐳扦㠱つ㤱㐳〷昷㍦㜴搰愰攸㤰㈱㠳㉢扡㐲昳攴㥡㤱㔳㔳㐶㌴晤㔳改散㐶㥤㔳㙡㐶昶㥤㙣㘴㝥㉡㥤摤愱ㄳ㉡㐷㈵攳㤱㔸攲㈷㔲ㅡ㘰搵つㅣ㘵㌴挶㔸挷㠶㤱㡡㈵㘶昷㐵戱昳ㅣ㡤搸攱㝤挷挰攳㡤㤱㜴愶挶㘸㘹㤹㘶㐴㔹扤ㄵ㜱晡捣㐸ㄹ㠹㐶㈳摤㌱㍥㝡㐱愳搱㘲㠹搳攵昱㘳㈳愹挹㤱戸㔱捡㐰㔵摣慣户摡㈶㈳㤱㠹㘵ㄶ㔶挶㘷愴㡤㘹㤱挴㙣㠳㤰㐰㝣㙣㙢慣愹戴㔴㤵㤶晡㑡昶昷㉡㡣搴㑤摦㌱愹挶㥡收㐸㉡㈳㌱搶㕡㝦㉦慣愳㠵㐸挱昳㡡挵㔶㔴敤㑡挵㙡慡㡢挵㈷ㄸ愹㠴搱挲㑣㔸㜹扤㕤㈰昱㠹改晡慣㜳㙣㙢㔸㌱慡㠳搵慤㘸ち㜳搱扢㤳散〱ㄲ摣ㄳ愴搳攴ㄹ搵つ㐶㈴㤳慥㥥㙣㌴愴㈲改㌹ㄱ扤ㄷ〱㍤㐰㔴改〷攸愴㑥〵散㈸晥晡㠸扦扥挱㕦摦攸慦㙦昲搷ㅢ晥晡愸扦㝥戶扦扥搹㕦ㅦ昳搷㥦攲慦㥦〳㡣㝤㤵㤷㤵昹慤敢㥡搳换㘶㝥㍡昷晤挹昷㕤㌶㙣换昳戵㐷㕤愷搸㉦愵㠳昶㐴㐰昷〲〹敥つ戲敢捣㔸㈲㕤㥤㐹㔶㑦㌴㈲㑤㐲搰㤹昴㍥挴散ぢ愲搴摢㈸ㄳ换昵攸扢㕦㥦昸挸愷〳挷晥晥挱㤳愷㜷戹昴㠴挷〲散攳㠳扣摣攳昶晣㠸㜴扡㌵㍥㤷㈳㡣搵㉡㘴㌸㠸㡦㑡㘷愶㐶㔲昱昴㑦摢㝣搰㜸摡㙢㍦㈳搲昱㥤摦㝥㤰挹㑦搲㝥㠲晢挳捤㕤㐶捤㐸挴愲挹㔴扣捦愴㔸㘲㘸晦㍥㤳㈲ぢ㠶昶ㅦ㌰㔸ㅦ挰㙡㍡㄰㈴㜸㄰㐸㘸㑡㜳㉣㔹㕤㤷㠹㘴っ摤㥢㤲㍥㈰㑡扤㙡㔵攰㤹挹ㄳ摦㍣㈴昴攴戸戵㑢〶㉣晤晡㥤昲㕢ㄵ挷㘷㔶㘲戰㉦㐸戱㉣づ㠱㑣昷㈳慡㍦㐸挵攴㘴㉡搳㍣摦挰捣㤱㑡攸〱㤴つ〴㔱敡〵㉢㤳搳捥㜸㜲敡㠷敦㑦慦扤敥㠵て㥥㍡昵摤敥㝦㔶ㅣ㈰愴搹つ㈲昸㌰㤰攰攱㈰㤵㜶昳慦㘶晢搳㠳㈹ㅣ〲愲搴搳㤶愶㍤昶㔹㔵昹㐳挳搷攳ㅥ㍥攴戵㈵㡦㥥搶晣㠶㘲慢㤱攲ㅥ㠹㐰戱攲ㅥ㐵㐵㐳㐱㠲㐷㠳㤴搵㈶攷㐷㡥ㄸ㜰㠴ㅥ㐶昶㜰㄰愵ㅥ戳昴㑦㙤㕣搶㈵昰㘶慦㤱㌷晦昰摥散挴〹㑦摥慦㌸㍦㠹晥㤱〸ㄴ搳㕦〳㤹ㅥ〵ㄲㅣつ㔲攵㜴〷昳ㄹ㐳昱㔸㄰愵ㅥ戰昲戹戸攲扥㐳昶㕢昹挵愴㍢扡㙤敤搱昳愱愷敦㔶㥣〲挵㈳戵〴㡦〷〹㑥〰㈹㥦㕡㌷挳㜴挶㐴昲㈷㠱㈸昵㍢㑢㐹搵㔳㕢㙦敡扥摦㈵㤳慥敢㜹昵戳㠹挳扦扦㑣㜵㠰㔸ち㍢〵㠱㘲㠵㥤㑡㐵挷㠰〴愷㠱㔴收㥡〷㡢㕡㐷攱㜴㄰愵㙥户㜲昹㌴㕣㔵㝤挷㘷敦㑦昹敤㕤ㅢㅥ㙦㌸攷摢摤ㄵ攷㘸挹攵㔸〴㡡攵㌲㤳㡡㡥〳〹ㅥ捦搰搴搶㔴㔳慢挱ㅣ㑥㘰昴㐴㄰愵㙥戲㜲㔸㍡昷晡㙢慡㝤㙢㈶摤晣改㥢慦㡦㥡㌵㘴戵攲〲㐰㥣㜱ㄲ挱㈷㠳〴敢㐱捡㌰㑣㑡挳㤸㐵㜶〴㐴愹ㅢ㉤ㅤ攱换㕥扢㙡挳摤挷㡣㕣搲㍣㘳扦㔳捥㑣扦慡戸㝥㤰㔲㌶㈲㔰慣㤴㑤㔴㘴㠰〴愳㈴㘶㈹昵㙣㜲㥢㐱㤴扡搶㔲扦昰㔶扤换挹㕢㤲㤳敥晤㜰挲搴㈹晢㝥扡㔵㜱㘵㈲敡㑦㐱愰㤸晡㌹㔴搴〲ㄲ㡣㠳㔴愰㥢㈶㡣㜴㌲㈳㡤㉦㐱㔹ㄲ㐴愹㉢慣㑣搲晥㉦㍦ㅦ㍤攰摤搱㤷昶昸戱㜵摥换㉦ㅣ愳戸昲㤱㑣㑥㐵愰㔸㈶㈹㉡㑡㠳〴㌳㈰ㅤ㈷挵ㅡ㥢㘳戳㈳〹慢换户㔲㍡て㐴愹㡢慣㙣㕥摣㙦㔳挹捡ㅥ㈳挷摥昴挶攸ㅥ敢晡敤㜵愲攲摡㑡戲㔹㠰㐰戱㙣ㄶ㔲搱㘹㈰挱搳㐱捡㙢㕢㕡㘲㠹㘴㉣慤ㄷ㤱㝦〶㠸㔲㘷㕢ㄹ㜴慡ㄹ㜰㐲㥦挱昳挷㕥㔳扥晡搰昳㍡つ㝥㔰㜱摤㈶ㄹ㉣㐶愰㔸〶㑢㈰搳㘷㠱〴捦〶㈹㘵㈷搵攷㤰㜷㉥㠸㔲愷㕢捡㤷㔶摦扡敦搰㠶㔷愶慣摤搰㙤㘳攷㠵㕤㌳㡡敢㐱㔱㝥㍥〲挵㤴㕦㐰㐵ㄷ㠲〴㉦〲挹敦愱〳㡦搰㑢㈹扥ㄸ㐴愹㡣㤵捦㤴愳㉥ㅥ㌳愸晡㜷ㄳㅦ㉤晤搵㉢㙦づ㝣晥㈳挵㈵愷㌴捡㑢〹扥っ㈴㜸㌹㐸攵㈴昴搰㠳㌹㜱㔷㑦㡦ㄹ晡ちち㝦〵愲㔴挲搲㌴愲攵扢愶搵戳昷㥥㜲搱扤㈳㔳㈷扤昱㝣愵攲扡㔵㌴㕤㐵昰㌲㤰攰搵㈰ㅤ㤱扥㍡㤶挸㑥户搷㔰㝡㉤㠸㔲捤㤶慡㡤慦扣㔶戱㜶改愳愳敦昹攱攸㡤㠳㝡慤戹㕡㜵㠱㔸㡣㕦㡥㐰㌱攳慦愳愲敢㐱㠲㉢㐰㍡搸㔵挷摥㜸〳㐵㌷㠲㈸ㄵ戱昲㜸散戱㍥㤵摦慤扦㘹攲㜹晥㌵捦㝤㜱挹昰〹ㄵ慢㈰㍥挶㕡挰㡣㑡㐵收㘳ㄵ㤸㕢㘰づ攸摢㡦晦摡㕦㔹㘳㘱ㅤㅤㄴ㍤㍣摡扦㝦搳愰㝥㤱㠱㤱挰敥㔰扢慤敢㌹晡扥㈲㡡扥摦㤴㥣㉦ぢ扣㡡攸㤸㔸ぢ愶ㅢ㠹㔴㐵昱㘵㉥㔲㈵㕥ㄹㅤ扤〰慢晢㐶㜳㉤戸㙢戴挶㐸㘵戰㉡捥㉣捣㑤昰㝢㡣㡣愴㡤㕣戴户愵㝢㘴戲㌵搱㤴摥摤㕢㈸㜳㘸㜷户㉣愷愴㈰㔹ㅤ㔶捣㐶㕡㡡戴㤷㍢搹戱㤱㤶㔶㘳挴㠲㤸㈹摥搳㈵挶摡㌹搹㔰㕣㍡㈶㘵㥣㥡㤵ㄶ㤴㘸〴敥摢收㠹敥〲㉢㑤㤱㔹慥敡㥡收㘴摡㐸㐸昱㝡挷愷挶ㅡ攷ㄸ愹㍡㠳㜷㝤㐶㤳㤸扡ㅢ㐵搶〲扥昷㤴〴っ挵㤲扣愹㤷㤳㑢㐷ㅢ㠹㈶愳〹攵㥤ぢ㉦㉦㥣ㅥ㘹㘸㌱扡攴㐱捣㍣㈱攸㤶挷ㅥ㤳㙣㙣㑤搷㈴ㄳ㤹㔴戲㈵㕦㌲愲㘹㕥〴㌷つ㑤㤳㤲㑤㐶愹㕣㍥㤳㉡㕦㐹㠹㔲扥〳扣㤶㤷搴㥤收晡摣搱㐸㜸ㄷ搰㌶搸搱㠸〸昶㕣搷㘷㌵㈳攰㘸㘴挴ㅦ搸㘶㐹㥣㡤㤰攸㝥㙤愲㍤ㅡ㈹ㄳ㜵捤敦㜸㝤愷愱㝥㔰て㉤挶㉡〸晤晢ㄴ㔷㤹㙢㤷敤㤴搴㔱㉢扣挹㈷扡つ愷㠹摡㙣摢摢戹㘰扦扦戳㘵晤攸㜹戸㌵ㅣㄷ㐹㌴戵ㄸ愹㌶户㈸ㄴ㑢愴㔷㤳慣㈱㔹㑢㜲ㄳ挹捤㈰㠱ㄳ㌰挶ㄵ昵㘸㈹㄰㙡㠱㕡ㄸ㤸ㅦ㙢捡㌴〷㥢㡤搸散㘶㑥愹搸摡㈸㉦㕦㠵㙦づ戶晣㍣散昷昹摥㔰〸攸㕢㐸㙥㈵㔹〷ㄲち昹㠲户攱摢ㄷっ改摢昹㜵〷㐸㤵㝤㙦捣愵ぢ㠶慦㤰㉦挰晢扥敤扦㍢㐵愶㍥㉤㌷挳搸慤㐸〷攲搰㥢㉥㈹昱昲挶戸㐸扡㌹挳㡥搸愶昰ㄷ搴昷㕢㤲㍢㐱㉡搶㠳㑣ㅥ㘷戴愰ㅢ晦㔴ㅢㅤ〱摥挴戶㝢㐳捤挵㐱㤷㜸摤挲㐴㘳㜳㉡㤹挰慥搲愸㐸㈶㌲愲ㄱ扢〶㘹ㄵ〹挶㈷㈶㙢㕡㌳挱昸戸ㄸ扥㉡攲搳㡣戹戸㑦慥挱㌰㥤愹㡣㑦挴㡥㠳㡣愳戵㑤ぢ〲㜱㜳戳㘰㤴㤱㙥搴摣㔵愸挵戰戴㈰㠸㄰挶搹㡡㌸〷ㅡ㘳㐱㠶慡换攲戸挱㐴㜳搲〰昵㤶㔴㘶㠸㈹㉢㠵㘷愷づ㔹㌱㘸〸㑢搰愱愵㠳㌰㑣㑤㍥戶ㅣ捣愰㤸搵㑢㉤敡敥㐱㌳㌲戱㤶㜴㕦换扤㝤㐷㈵戱敢㘴挸扥ㅡ摤ㅥっ愲㠱〵摢慣㉣㜷㐷攷戶挴㤴挶〶㔳㉤㡡㌲㌶㤵㙣㥤摢つ扡㝥㉡㍤搴攵搳㜷㠱慣晣晡戶㈳昷扤㘱晤㔶敢㝢㌱扡㤰㕣㝡㑦㈲搸摥ㄹ挵㤷㕣晡ㅥ㝣㠵摡㤲〵㝡〰攱㌹搲ㄶ搹㐱攱晡愶㈲づ㙢愷愷っ搹ㄲ㉡㤷挸挲戹㐶㘵㝣㘶㌲㌵愷㈱㤹㥣挳捡敦㈸戱㜴戳㘱㘴戸捦搲挱摡㔶㘲㔸㈹㔵㔲㤲户㠷攲搸㤰攱づ㑤昰㝥㤰捡ㄱ㉤㉤搵戶挶㜴昰〱戰㑡㌰愳〴ㅦ㐴㘰て㝢愴慤收戴搴㤲慥挶㡣挷捤挶扥ぢ㕡搲ぢ搴ㄸ㜸㠰摢㈱㠳てㅣ昹㔲昵愴㌹愳㔶㥥昳慦昷扡㡥㕦㝤㤸ㅡ㙤〹ち㌶㕥㝡㐲㈷㔷㐰晡㘱㤲㐷㐸ㅥ㈵㜹㡣攴㜱㄰㌵っ㐹㌹㕥戱㈶㜸愷戶ㅥ㑢㐶㡥㍡㑡㍦㠹㤸摥㐰戲ㄱ〴愳㡥搴〲〶㥤愷ㄱつ㍥〳㔲㌸攸愸㕥㘰㜳攰搱捦㤲晣ㄱ㐴敤〳挲㉥敡搳捦㠱ㄴ慤攷扤㠹㈸愸攷ㄷ挱つ改㌶㘴㙡㕦㈰㔸搷㥡扥搵昴愶愶㈷㔵ㅦ换㈷〵捥敡㙤〹ち㌶㤵づ㐰戲㌶㤶㡡㜹㕢㌷扣㘷捡㕢㉡ㄶ㉣㠲捣㜱昸晦㤶㝡㍦扢愵㕥晥㌲敦㈰扢挷㌹㌷㥥捤挵㤸㉣㐲㕣ぢ扤愲搳晡㉡㌴㠸晦㕢㈸戹㥦攵㤸ぢ愵㍦挳㌷敡㐰㙢愰㐱㌸晦搲㙦㈲慥摦㈲㜹ㅢ挴㌱搰晣挵㡣慡〳昱㉤㠳捡扢〴扤〷ㄲ攸つ搲昶㥣㡦敥㕡〵㔰㈹昷㝡㉢攳愳㡣㘸〴て㘵㘴㥥㔶㤱晦㥦搳㜸㈹ㅥ㠱㌹收昰戶㡤㐰搹㌹㌰〷摤户〰昹捦ぢ昰ㄴ愳㘹慣㤱㤸㡥戹㉡㑤昸㑦㌵㍢晦㔴㝡㔸㈶晤㍥㠸㝤〵慡搱ㄸ戶摤㈶戸换㔷㌶㡦㑢慣晡㝡㕦㌹戵㤱愳て㈲㈹㤸㌱㍥〶㌷搴㤶㑣昵〱㈲㍢㘳〴㍦㐳慣〴㡤挵㥣㌵扡ㄴ㥢㌵㜶戳〴〵㍢搹㠷㈰㍤㘷づ扤〹㐴㜵㉥摡捡扦㈲收ㅦ㈴㥢㐱ㅣ慤晣ㅢ㌳慡晡攱㕢㕡昹户〴㝤〷愲〶㠰戰愵敢㝦㠲搸㤷ち㈱て㍡㔰㥣搰ㅦ散㐲㈷㙣〱㌷愴摢㤰愹㠱㐰㘴㥤愰改〴搳〱㕣㘶㜹慥㌱戶晥挷ㄴㄴ散戲て㐲㕡㔹㘳昸㔱㈰㕤㐲挲㠷扣㍡㐰ㄲ〴㔱㕢㤰㤴㙢っ慥〴㍥挲挷㕥㘳攰攱㉣㌱㥡㈴〴攲㜰㑡〵㜹扣戱〹昹搴㘱昸ㄲ挷㜴㈴戳ち㐴つ〶换㕣㔳㠴ㄱ㉤扡愶㌸ㅣ戰㐲攷㜴㐶㤲㤰㙥㐳愶㠶㈰㕤捥㌹戹㌵挵摦㉣ㅦㄴ慣㈹㍥戱〴〵てづ㡥㠲㈶㘹ㅤ㝢戰搸ㅦ㕢㡥〰㌳晦搲㝢㐱慣㝢㤰㔴戳㜴戹挵㔶㉦㌳慡㠶㈲㠱㌸㘱㙦㠲昶〱㔱挳挰㤲搶戱㉦㘲昶愵摥㐶ㅥ搹搶㜱㌴搸㠵づ㌸㤰㍡㜵ㅢ㌲㌵ㅣ改㜲づ挸戵㡥㤷㡢㌹攰㈵㑢㔰昰㘴愳〶㥡挴〱〳㔸攴ㄷ㡢㍡攰㔰㠸昵㈰㤲挳㔸扡㥣〳〶㥢㔱㌵ち㡡挴〱㐳〸㍡〲㐴昱㠹㠷㌸攰㐸挴散㑢㙤㜴㍡㘰㌴搸㠵づㄸ㐶㥤扡つ㤹ㅡ㡢㜴㕥づ昸㐳㌱〷㍣㘸〹ちㅥ戹搴㐲㤳㜴㡦㜱㉣㜷㉤挹㜸㤲〹㈴ㄳ㐱搴㍤㤶㔳㉡㠰㍣〳ㅦ扢㝢㈸㍤㤹㤸㈹㈴㔳㐱ㅣ㑥㤹㐶ㅥ㤷攰攸ㅥ攳昱㈵㡥㤹㑥收っ㄰㌵ㄱ㉣戳㝢ㅣ㡢㘸搱敥㌱〱戰㐲攷ㅣ㡦㈴㈱摤㠶㑣㑤㐲扡㥣㜳㜲摤㘳㔵㌱攷慣戴〴〵㡦㤲愶㐲㤳戴㡥〶ㄶ晢〶换ㄱ㘰收㕦扡〹㘲㙤㤰㐴㔹扡㕣敢㘸㌶愳敡ㄸ㈴㄰㈷挴〸㍡〵㐴搵㠱㈵慤㘳づ㘲昶愵㤶㈱㡦㙣昷攰つ㑦愱〳㤲搴愹摢㤰愹改㐸㤷㜳㐰慥㝢㉣㉤收㠰㡢㉣㐱挱㔳慥㤹搰㈴づ㔸挰㈲㕦㔰搴〱愷㐱慣㑦㈷㔹挴搲攵ㅣ㜰愶ㄹ㔵挷㐱㤱㌸㘰㌱㐱㑢㐰搴〹㘰㠹〳捥㐲捣扥搴㤹㑥〷ㅣて㜶愱〳捥愳㑥摤㠶㑣㥤㠸㜴㕥づ挸ㄴ㜳㐰摡ㄲㄴ㍣㠴㍢〹㥡愴㝢㕣挶㜲㕦㑥㜲〵挹慦㐸慥〴㔱㜱换㈹晢〳戹ㄲ㥦㕣昷㔸㐶捣搵㈴搷㠰㌸㥣昲㙢昲慣敥㜱㌲㤲㠸㘳慥㈳昳㝡㄰㌵ぢ㉣戳㝢慣㐰戴㘸昷愸〷慣搰㌹㉢㤱㈴愴摢㤰愹〸搲攵㥣㤳敢ㅥ㈷ㄴ㜳捥昱㤶愰攰改㘲ㄳ㌴㐹敢戸㤵挵㥥㘹㌹〲捣晣㑢摦〶戱扥㥤攴づ㄰㠷㈳敥㌴愳捡㐰〲㜱挲㝡㠲敥〲㔱戳挱㤲搶㜱㌷㘲昶愵㈶㈳㡦㙣昷攰搳捡㐲〷摣㐷㥤扡つ㤹㙡㐶扡㥣〳㜲摤㘳㔴㌱〷搴㔸㠲㠲攷㥦㜳愰㐹ㅣ昰㈸㡢㍣愲愸〳ㅥ㠷㔸㍦㐱昲㈴㑢㤷敢ㅥㅢ捤愸㙡㠱㈲㜱挰㔳〴㍤つ愲昸㘸㔴ㅣ昰っ㘲昶愵〶㍢ㅤ㄰〷扢搰〱捦㔳愷㙥㐳愶㤲㐸攷攵㠰扥挵ㅣ㜰戰㈵㈸㜸㌶㥢㠲㈶㜱挰㙢㉣㜲敦愲づ昸㌳挴㥡晢㌶晡㑤㤶㉥攷㠰户捤愸㑡㐳㤱㌸攰ㅤ㠲晥〲愲㕡挱ㄲ〷扣㡢㤸㝤愹㕥㑥〷㜰㘳扡搰〱ㅦ㔲愷㙥㐳愶收㈱㥤㤷〳扡ㄶ㜳挰㉦㉣㐱挱㔳攳㠵搰㈴づ昸㠲㐵摥慤愸〳㌶㐱慣晦㑥昲ㄵ㑢㤷㜳挰㘶㌳慡㑥㠳㈲㜱挰搷〴㝤〳愲ㄶ㠱㈵づ昸ㄶ㌱晢㔲ㄵ㑥〷㥣づ㜶愱〳扥愷㑥摤㠶㑣㜱ㅥ昷㜲㠰扦㤸〳㤴㈵㈸㜸慡扤〴㥡挴〱㍥㍦㡡扣昵㐷㜳㈹つ㘶晥愵晤㄰敢ㄲ㤲㔲㄰㠷〳㠲㘶㔴㥤㠵〴攲㠰㌲㠲捡㐱搴㌹㘰㠹〳攴㔰愵愵㔰晤ぢ㜹㘴挷㠰戳挱㉤㜴㐰㈵㜵敡㌶㘴敡㕣愴昳㜲挰㈶㈸晦〰昷〲〵㑢攸㉦㉤㐱挱㤳昷ぢ愰㐹ㅣ搰㠵㐵晥扣愸〳扡㐲慣扢㤱㜴〷㜱㌸㘰て㌳慡㉥㠴㈲㜱挰㥥〴敤〵愲㤶㠲㈵づ攸㠱㤸㝤愹て㥣づ戸〸散㐲〷散㑤㥤扡つ㤹扡ㄸ改扣ㅣ昰攷㘲づ㜸摤ㄲㄴㅣ〹戸ㄴ㥡㘴㡡散挳㜲ㅦ㑣搲㤷攴㄰㤲㝥㈰敡㈵换㈹㕣〴昰㤳㝢㜴㌴㠰㤸㠱㈴㠷㠲㌸㥣㜲ㄸ㜹搶つㄶ㑦ㄹ㠸㘳〶㤳㌹〴㐴㕤〱㤶㌹㐵ㅥ㠱㘸搱㈹昲㜲挰ち㥤㌳ㄴ㐹㐲扡つ㤹攲搱㠵㥣㜳㜲㔳攴挳挵㥣昳㤰㈵㈸㌸攵㜰ㄵ㌴㠹㜳挶戰散㘳㐹挶㤱搴㤲㡣〷㔱昷ㄵ㜱㡥搲ㄳ㠹㤹㐴㌲ㄹ挴攱㥣愹攴㔹敢㠷㘵挸㐰㥣㌳㡤捣㍡㄰㜵つ㔸愶㜳愶㈳㕡搴㌹㍣㙤㔱攸㥣㤹㐸ㄲ搲㙤挸搴戵㐸攷攵㥣㌵挵㥣戳摡ㄲㄴ㥣摢戸づ㥡愴敢捣㘲戱㔷㕡㡥〰㌳晦搲つ㄰敢㐶㤲㈶㤶㉥㌷㜸㐶捤愸扡ㅥ〹挴〹戳〹㙡〶㔱㌷㠰㈵㕤㈷㠶㤸㝤愹㙢㤰㐷㜶散㔸〱㜶愱〳攲搴愹摢㤰愹ㅢ㤱㉥攷㠰捦愸攵㐱㄰㜵㐹㌱〷㕣㙣〹摣㠷㑡〲慢㤱捣晤㤰㑣㡥搱㘶ㅦ户㍢昶㜷㍢〲ㅣ㡣攲戴㘳㈶摤㈱㍡愲㌵㤳ㅣㄳ换㘰〳慥㈲ち㠲愰㈴改敥摥ㄴ敥ㅤ㍤㌶㘶捣攷搶㕢㡦㐲ㄱ㑥ㄸ搷戴愶㌳㐹㜹晥户㔷愱㝣㔴㜲㜲㌲㌳㉡㤶㥥摢ㄲ㔹戸㡦㠷搸㤴捣㙣㌶ㄲ㌸㉡㤱挲㠹㠹昶㐰挹戹㜳㡤㈶㡦㌲搶㈵㕢㔳㡤㐶敤愸㥦挳㘱ぢ㘵㍥挸昴攱㔹ㄹ㌶㐲搵扥挵㌷攰ㅤ㝥敦㡡扡昱攳昹㥡摡戱㘷昵挱㜹搲㐸昵㝣㝥㈱㔳戴㜱扤㠰敤㄰捦挹搷戴摢㐶ㅣ攷㌷㍡〰ㅣ㡡愲㕥㑤㕥愵㜵㐰愸㌶㤱㡥㌵ㄹ㈱㉢㠶ㄳ㜸ㅤ慤攰㤴搶㑣㥥㈴戲愰戳㈵挱㔳挰㈹〹搴㝤㘳㈴搵昴㜳愸ㄶㄸ㠶换慣ㄳㄵ挴扦ㅤ昳戴愹挶攷摢扣搵㕡㔳㙤㕥㡣摥扥搰昲昵㕡㠸㍤ㅦ捡㘶晢㈳〲㡥攳㉦㔵挰㔷搲摤㔹㜶㌹㘳㤳㡣㐸㐲㙡愱㉥搳㌴捡㤸搷㔱㄰〶㕡㌸㑥昶户ㄸ㥤昳愳戲攷慦愳㈳ㅡ搲挹㤶搶㡣搱㌱ㅢ㤲㥥慥愳搳㡣㤶〸㡦㌲㔵㘴㐳㔳ㅢ㌳㌸散㤵搵挷㘳㑡㍦㥦ㅡ㠲㐷㑡慤㕡㔲㔲㑦挱㌶〶戸㝣㈳搸㠹㜶戰㔶㔱㤹㔱戹扥ㅡ愶慥㕢捥㙢摤㌰㥦ㅤ〸昱昲〵㙥㠲㝡昷愶㝥晥㘰敢㍣慢挴㥥搴搹㍥㐲㘷づ㜱㌲㝡㔵搸㍣ㅥㄳ慡㡣捡挰㠷戳㠰㍣扥㕦挵慥搳㠲㕦摣㘴㘲㡤㤱㤶㤶㠵ㅤ愳戵㠹挶㤶搶㈶㘳㘲愴〱て换慤㐱ㅢ㐷搵㝦㈶昵挵㙤㜰慢㐷戵攱ㄷ换㈹戵昸挱㤳㝤㌲㙡㠷挷㌹㥣㥤㐵㑦㤳㌹ㄷ㍡㐲㝡㤱搵敦㙥㐶㐱戶晢㘰㔸〸㠹㜶挹ㅤ㙢㤴摦捡㘰㘸㉢㘰㜱㑣攳㈱㤹散搹㌲改㜱づ搸挴攴挴㈴捥晤㌵㌹㔸攳㘲㈶敢㘷搳慦愴㑢〵㠳挱ㅤ㥤㘱攰㉢㕣㥢㠷㔹摦㡢㝦ㅢ㝢敦搴愵㤷摤㡢㥤㘶戳㜳摣〲㠱晢㜸㡤愳㜳挸攴㉦㠳㘰ㄸ挰㉡㡥㘰收捡㘱㝡㉣搳㘲㜴㠸㡡㕣挲攵散ㄲ昴㘶㔹㜴㝡㌳㡥慡㡣慡㡣㡥㑤挵㥡㜰㑥摡攰㉡〴攷㔰昹晢愴㠹挶㙣㥣㤸㥣㥡㑣挷昸摢㤷捡攸昴㔴㈴㤱㥥换ㄳ㐹㡤ぢ㜷挹㡢㐹㘵〵愲㈳昱㔳〸㘴㈳慢ㄵ㠶慢愲㜵捤挹昹昸㠱㕥㙢㍣㌱㌶㌲㌷晤戳愸㈸㙢㑡㠱㠷捣ㄱ搰慦晣㝥㔵敥㉦摦搱戹㑡づ㄰㜱㐱攰攳㤳㌶㍦㠹㔵㕤户㈲搴㐶㥦㘵㑤㔹㘷㔶搹㘷㔹慥扣㥦ㄲ㜹ㅥ㤸换晥挲㤱攳戰㍥ㄳ㕤戳㘲㌱挸昸戱㌳㙡㜳㈷㥤晦㔷扦㈳っ慣㠳收㌶愶〳㘹ㅡ搹㘳㤵扢〱摣搱㙣㉥攴戱昵㘸愹㜵挶摣㑤㌰ㄴㄵっ㕢㈳㘶㔰挲ㄹㅣ㠳〳㙦ㄵ攸晣ㄸ㝥㜱㔰㄰攳㙥㐷㌳挲㌵㕤㍣搲㤲戶㘴㌵挹㜸㍣挲收挵愶㔹㠷戱摢㈸㤷〵㌶㐶ㄳㅤ〵㤱㌶㘸戱㈲ぢ挰㡡㉣㄰ㄶ愶㘴ㅥ㤵㤶㌰㜵㈵㘷㐷㔲戱㑣㜳㍣搶㔸捥〸㡦㌳晦㉣摡㈵㥡㔰㈹㥣㘹㕦搲㌸戱㕡㜵㍦摢㌷捦搱愱扡晢攲慥㠳慥㘳昵愳昵晡㘵ㅥ㔷㍢㜸づㄵ捤㔷〶㝣㝤ㄶ戴〵昰挱ㄹ㐱慢愳㌸ㄶ㘱攰挸㐰愴㙥㈷〰ㅦ㝤㌶愰っ昰㔳晡㕢㤰㌶㡦〶㤶〱㄰㥡㤸㡣㌴㡤挱㠹昷㘴慡捣晡摤㙢㌹慡㤶挳㑡㉡捣攳愰㌵㌸戴㠶ㄳ㙢昳戰ㄶ㑥㤵㤳㔱㠷㠳㤶愵㍣㐸ㅡ㌴敢㤰ㅤ搷ㄷ〸㜴㈸昷捡慢搶搶戵㡦㜵㙣づ愳㑦昶攷挱戵〵晡㌷ㅤ㌳㔸㐶摢㔰㠸㑢〹㝤づ捣搱攷搲愶㍢ㄱ愵㍤㉥挰㜹〴㥣てㄲ戸ぢ㐲㜷㉦㈹㝡㜴戲〴攰㐰㥣㐷㍡换攳㌴〷㑢㡥㈰づ㝡攲㘸㈸㕣ㄲ散㔰扥ㅥ㜲㝤〱搴扥昸挲ぢ㐳ㄱ挶昳㍣㄰㍢㝦㌶ぢ慢㠰ㄷ㌲晦㡢㐰搴挳㘰慥挶㐷慡つ扦〸〱て戵㈰㌷㈵㤷㈰㡣戵㤴㝡〴慣㌵昸搸㤷愳㈶戱㥣扥搴㐲㍤ち㌱㤷搴慣挳昶㤶㘷敡㌱攰戸㐴挳慦㑡㤰㍣户㐶戸挲㔲昶㌸㐴㕣㈷㤸搷收慤搶昷㘲敢ㅢ扥㌶ㅢ搰㤳㘰㜰㌶昳挹戱㍣挹摢㌵㝡慡つ㤰㜲〴搵㔷㐲户摡㠸㄰〷㈶㤴搲㙣愸换挰㙤扦愱昲㤸㈱摢愶扥㥡㑡慣㠸㝡ㄶ〱摢戹〸摡捥扤〶ㄸ㝤㉤㠱㝦昴〶晣㥡㠰攵〴㍣〷〰㕢㠰扥づ戱㙣愵扤攸㐸ㄶ㐴搸慡戴敢㤹㙣〵㐸㠰㠷㤸戶攳戰㤸戴挹散摥㠰摣愱攴戶〲㉡愳捥㍢晦捥㔱㙢ぢ挰㜱愳敦攲挹捡ㄸ㠳昳捦攸㌶ㅥ敥㠰㌳敤愱㙥㠷㤷㑤ㅣ慢搸慥搰收摦㠴㐲㘹㔸挱ㅢ攰昰㍤㜹㙦㥣㌲㌲㐶戵昵晢搳㙡㌰㌲愹㔸㐳㉢㔷㌴㤲㍢㥢㕤㘹㙥搲㔶㙦㈱㉥捤敥㐶愴㔷㍣㑣㘶㌶㍢㘵㌶扢㔵慣㐶㝣摡ㅥㅦ晦㐲〰㍥㝡㌵㤵㔸ㄱ昵㉥〲ㅥ捤㙥つ㌰㝡㉤㠱敦㜹〳㙥㈲攰㘶㤰挰晢〰戸㈷㠴晣㘳㕣搸敥搰〰㤵捡㑦搶㜹㑥扣ㅣ㐷慥攵㠰㜹㐰㐶捦づ㡥㠳攱㐱昳㑣㜸㌹搲㈰ㄴ㑦〷敢㌰戵ㅡ㑤㈱戳㡤㜱戴攲ㅣ攰昷㤷㘲㝥〹扡て戵ㄶ㘴㑢ㄵ㜵㠶ㅣ㌵㔳摤㔰㠴攰㙦㔰攲㕤戸〵〶晤昵戹摦㙥㡡ㅦ戱㜹㙦㡤つ散㈵晡㔶㐰㝤㈱昵㌱愸敤愰㜲㜲捣㔱㜹ㅤ敤扦つ㐴㙤〲㤳㝤㐸扣㙦搵昸㔷㠸㥡㐳〹㙢㕣㉥㜷㥤晥〳㕣愹搳㍢愸㘴㌳㘲㜹㜵㝡㈷戸敤搷改㌷㐸㈶㜵扡㥥㑡慣㠸晡ㄶ〱扢挸〸摡㐵扥ぢㄸ㝤㌷㠱摦㜹〳㝥㐷挰㍤〴晣ㄳ〰搶㙢昰㕥挴㜶戵晤攵晣㘱慥㤷挷㝥て㌰㍣戶挵愱晤〰㜲㑣㡦摤㑦敤て㔰扢ㅦ㈵㕤㑤敤て㌲㠱㑦晦㠱㕦搶㍣昱㄰挲散㌳㍣㙥戵㠶㔲敢捡㥦㈷昸ㅣ㠰㈸摥㠸㙥昳㍣ㄱ〰搸㥣㈷ㅥ㐱㜲㌱㐰敥㈵ㅦ戳㤴昱㐸搷戶捣ㄳ㍣摢㘵㔶㉥㡦㕡戱攴敥㔵戶攲挹㉦愹摣㈷愰㕢㠵㄰㌳㉢搷㥡㈷㌶㠰摢㝥攵昲愸ㄸ晥㜰㑣㥤㑡捣㡣㝣慡㈳㐲ㅥ㤵晢ㄴ㌰晡㘹〲慢扣〱捦㄰昰㉣〱㘱〰㘴㥥昸㈳㘲搹㜹㠲㠷挷㙣扤㡥挹晤㌹㈶㝢㥥挹㜸搰换摤捥㜹扡慢㥤㜶摥〳㄰㜱挵㡢㔴㔲㡤㔸㕥㍢㝦〹摣昶㕤搱ぢ挹昰攷搳㉦㔳㠹敤ち㥥ㄸ戳㡢っ㥥摤搰晥ぢㄸ晤ち㠱晢㜸〳㕥㈵攰㌵〲昶〵㐰摡昹敢㠸㔵搹敤摣晥㠱晢㙤搰改ㅡㄴ摥〰づ㑤㥣〷捤散㥣换㜳㌹扦㐹挵㙦㔱㌱て㠵戹㥤㜵㈸㜸敤㌸㡢攷挴挴㔹敦㔰〹て㡣攵㌹敢㕤㜰摢㜷ㄶて㤶攱て〷㡡愹〴〱昹昰㜴㤹㕤㘴昰㙣㘷扤て㡣晥㠰㐰㥥㍣昳〰㝣㐸挰㐷〴昰㌰㥡㌸敢㘳挴㝥㘱㍢换㌹㈸昰㈷戱ㅥ㑥晢〴㜸㌸つ㕢〶搹っㅣ㑥晢ㅢ㌳昸㤴ㄹ昰㈰搹㙡㐰㐵㠷㑦㝦捥㘴搶戰昰〵挲散昰㍣㘶戶〶㙣晢捡ㅦㄶ扥戴㔰攳㠱摡收㘱㠱攷搵捣㘱㘱ㄳ㤲攷㠶㠵慦㉣㘵㍣捡戶㉤挳挲㘴攰捣敡㥤㈰愵㐳㤴㘳扥攳收㕢㑤〱㑦慡㜷㌳㜴慢愹㠸攵つぢ摦㠰摢㝥昵昲㠸ㅣ晥㝣晡㕢㉡㐱㐰㍥搳㐱㍤㙡敦㍢㘰昴㍦〹攴昹㌹て挰扦〸昸㥥〰㥥愸㤳㘱攱摦㠸㘵㠷〵ㅥ㥡戳㤳㌹㤶㡦㕢㤸散扦㤹慣〱〰㜷㑢㙦〲慦㥤㤶㙥〰㈲慥昸㠱㑡㜸昸㉤慦愵晦〷摣昶㕤挱㐳㜲昸昳改慤㔴㘲扢㠲㈷攵散㈲㠳㘷户㜴晥㘶㕣㉢㄰㜵㡡㌷挰㑦〰㙥攳㝣㡡〷敢愴愵㤷㈲戶㥢摤搲㜳换㠵㈲敤㍣〸㌴摡㜹搲愱摥搱捥换愸扥㥣敡㜹㈴捥敤㌲㥥㠳㙢挷㘵㍣㈵㈷㉥ぢ㔱〹㡦换攵戹慣〲摣昶㕤挶㘳㜵昸挳㕢愲愸〴〱昹㉣〶昵㜰㔹㐷㘰㜴ㄵ㠱㑢扣〱㘱〲㍡ㄱ㜰ㄶ〰攲戲㕤㄰敢㘴扢㉣昷摥ち㡦㘱㘱㔷㈰攱慥昳ㅣ慡ㅤ敥摡㡤慡扢㔰昵㘵〰慣㘶㤱愹挳愷扢㌲㤹㌵㉣㜴㐳㤸挳挲攵㠰慣愱搴扡昲㠷㠵敥ㄶ敡ち愰搶ㄲ㠱敦㜶敦㉡㜹㑥捦ㅣㄶ㜶㐷昲摣戰戰愷愵㡣㐷昸戶㘵㔸㔸〶㥣㔹戱昵㔲㌸㐴摤挳〲㑦晡㐹挵昶㠰㙥挵㈳㝦㜹挳㐲㑦㜰摢慦㔸ㅥつ挴ㅦ摥㐲㐴㈵愶㤱㍥挵戳㠱ㅥㄵ扢㌷㌰㝡ㅦ〲㜹㙥搰〳戰㉦〱晢ㄱ挰㤳㠴㌲㉣散㡦㔸㜶㔸㔸改㐸收ㄸㄶづ㘰戲〳㤹㡣〷晢摣㙤晣㌶昰摡㘹攳㍣敢㈷慥攸㑤㈵㍣昴㤷搷挶て〶户㝤㔷摣㠹㘴昸挳㘹ㄲ㉡戱㕤戱ㅥ㈱て㑢て〱㐶昷㈳昰㉥㙦㐰㝦〲〶㄰挰〳㠵搲挶〷㈲搶㌱扦㡤㑢〳㜱㉤ㄶ〶〱㠶〶捥㜳㠵㜶挶㡥〶㝥ㄸ昵ㅥ㑥扤㍣〳攸昶搵攳攰戵攳慢㈷〰ㄱ㕦つ愱ㄲ㥥て捣昳搵㤱攰戶敦慢㡤㐸㠶㍦㥦㍥㡡㑡㙣㕦㍤㠵㤰㕤㘴昰散㈱㜴㈸㌰晡㘸〲㜹搰搰〳㌰㡣㠰攱〴昰散愱昸㙡〴㘲搹㍢〸㙣㠹收㕥攱攲㌱㈴搴〰っ㡦昱㈰愲慤摤攱戱㔱搴㍥㥡摡㕦〳挰敤㌱㥥ㄴ㙣挷㘳㍣㐷㈸ㅥㅢ㑢㈵㍣㔰㤸攷戱㕡㜰摢昷ㄸてㅥ攲て㠷㜰愸〴〱昹昰昴愱㕤㘴昰㙣㡦㑤〰㐶㑦㈴㤰㈷ㄳ㍤〰㤳〸㤸㑣〰て㉢㡡挷愶㈰搶挵㙥㕤慥昷搱㜸昸散ㄸ挰攱戳てㅤ晡ㅤ㍥㥢㐶晤㜵搴晦〵〰㙥㥦昱㜰㘱㍢㍥攳搱㐳昱搹っ㉡昹ち戱㍣㥦捤〴户㝤㥦㙤㐶㌲晣攱㤵㐶㔴㠲㠰㝣㜸㘰搱挳㈵挷〳愳㑦㈰㤰㠷ㄹ㍤〰㈷ㄲ昰㑢〲㜸扥㔱㝣㜶ㄲ㘲㘱摢㘷昶ㅢ㕡扣晡㘴㍤㠰昰ㄶて㍡摡㥡ㅤ摥㥡㐵捤ㄱ㙡昶㘱㐵攱昶㤶ㅦ扣㜶扣㔵〲㠸㜸慢㤱㑡㑡ㄱ换昳㤶〱㙥晢摥ち㈲ㄹ捡㠷摦〴㐸㐹捣㠸㉡〳搷㉥㌲㠴㜶ぢ㥢つ㡣㙥㈶戰摣ㅢ㄰㈳攰ㄴ〲㌴〰攲慤㌹㠸㔵㘴扤挵㌷〵㜹戴慢㌸㐰昰㔴愵㐳慢挳㔳〹㙡㑤㔲㙢ㄷ〰摣㥥敡ち㕥㍢㥥敡〶㠸㜸敡㔴㉡改㡥㔸㥥愷搲攰戶敦愹㍤㤰㑣㍣挵㤷㙢㌲㈰㥦㍤挱昵昰㔴㉢㌰㝡ㅥ㠱㝢㜹〳收ㄳ戰㠰㠰ㅥ〰㠸愷ㄶ㈲收㝤慢㠳搷ㅥ㜹㌸敤㜴攰攱戴扤ㅤㄹ㌸㥣戶㠸ㄹ㥣挱っ晡〰戰ㅡ搰攰㤹㑣攰搳㡢昹㘵㉤㙡㤶㈰捣㐵捤挱挰慣愱搴扡昲ㄷ㌵㘷㔹愸扥㐰慤㈵〲愶户扢愸攱挹㑡㜳㔱㜳㌶㤲㡢〱戲〵㜲慥愵慣ㅦ攴㡥㐵捤㌰㌳攷捤㡢㥦扡扣晦晣㠳㝢㍥㠳㍢㌸㜳㐷㜳〰㜰㘶晤昲㌰愴攴敤㕥搴っ〴㐴敡昷㝣攸㔶㠷㈲㘶搶慦㤹慢扥㄰摣昶敢昷㌰㈴㘳㤵敡㡢愸挴捣〸㍦㤲〳搷愳㝥㤷〲愳㉦㈶㜰㠸㌷攰ㄲ〲㉥㈵攰〸〰㘴㔱㜳ㄹ㘲搹㐵捤㔰㐷㌲挷ㄶ挸攵㑣㜶〵㤳㡤〱㠰戵㈶㡥挳㐳〰昰散㑡扢ち㘱㔶摡㔸㐰搶㠰㙤㕦昹㤵戶捣㐲㡤〳㙡㉤㈱摢㔲㘹戵〰㥢㤵㜶㌵㤲攷㉡敤㕡㑢ㄹて㠳㝡㔵摡て敢扥㝥㘵㔲挳换搹㑡㥢〸㥣㔹㘹㍣愴㈹㜹扢㉢㙤ㄲ㈰㔲㘹换愱㕢㑤㐶㉣慦搲慥〷户晤㑡㥢㡡㘴㔲㘹㉢愸挴捣挸愷愶㠱敢㔱㘹㌷〰愳㙦㈴戰捥ㅢ戰㤲㠰㔵〴㑣〷㐰㉡㙤㌵㘲搹㑡㥢改㐸收㔸㠹慥㘱戲戵㑣㌶ぢ〰昷昸搴〰㕥㍢攳㔳㈳㈰攲㡡㥢愹愴〹戱扣昱改ㄶ㜰摢㜷㐵ㄴ挹挴ㄵ户㔲㠹敤㡡搹攰㝡戸㘲ㅤ㌰晡㌶〲㥢扤〱户ㄳ㜰〷〱㌱〰㘴㝣晡㉤㘲㥤戳㈳戹昵㔲戹㈲户愷敢㠱挵搸ㄴ㜷㈸㜷㡣㑤㜷㔱昹摤㈰㠱昹〰㙣摢攱挵㌲㈸っ㍢㑥㤴捡て戵㍢㐵㡦㘹㡤戴攰㐵戴㔳㜰慡㈹㐳搶捦攱㔱㜶愹㜹戶慣摤㈷〶㘲挲㠹㈷昱㘱㠱摢〷昹㑦ㄷ㉣摢攴㜷改㍢㜶昶㉣ㄴ㤸晣挳搶慤摢㤶ぢ摢㑥晥㉦挵愵㌲昵㍤昸攲戰戳〰㜵㈶つ敤㕥昲慤㑢㉤昴攲〶㑥〳户㡤㈳㈰慥㘳㕢搴摡㌹昷挰㥡㐷ㄳ㝡户攰㠱搵㌶㥣〴戹て㘵㔱㡢扣捡愰捥戴戹昷ㄳ㠳㉣㔸散〰ㅦ昴扢ㅦ㈵ㄵ㥣㉤㤰㤱㌹捡㔳〶㜵㤹㠵㉤㌸搹挱㈰ㅦ㉤㤹㈱㍥捡挶㜹㔵昰㔰攸㘴ち㑦〸㑡摤敦戶挸愶㕤㠵㑣㍢散敡㝡㐵㤸㈴愳㘴㌱㑡ㄳㄸ㠷㉡㉡㥡㍥扦㔶㤸㠶㔷昰㐱ㄸ戳㉢ㄶ敥愹㘴㍡ㄹ捤㔴搷攱㠴㔲㌵㕦ㅡㄷ挵㔹戵ㄱ㠱㌱搰攸㤹㈷つ㉢㑤昰㥤捤昳昸㑡㠰搰㥣㐴㜲㝥㐲㑡ㄳ㐸昳晤戳㔲扦㘵㘵慢〰ぢ攱㈳搷摥㜰㕥昸㙣ㄴ㤴㠹昵㐳挸戸戲㈴㝣づ攲扣挲攷摡㠱昳散挰昹㔶愰敡〲〴愸㠵㐳收㑦㝡㠵㉦㠴㘶搶㘶昰㘱搰㑥㌵㈳敢昳㕦㑦ㅤ㝣〴散ち戰攵搱摦㌴扣㜶㉥昸㈸㌸ㅤ挱㜱ㅣ㍥ち㕦㘴㘹搱㡦㐱㈸慦㝡㤶㤷㍥㉢㥥㈹攰〰ㄵ㔲㐷挳㡦散㐰㤰攳攴挰〶㝣戱㈳㕣〲㤹㌸㙡㈳ㄸ〸换㐷㕤㙡㜳㥦㈲摡扡搴㘵攰戲㌳攸愷挱㔵㔷㜸㘲慥戴戹捦ㄲ㠳㤴㔴愰㤶㠱换挶慡づ㐷〱搸㐴愸㌲昸ㅣ㘴㐵敢㕤つ〲㡣㜵㥦㕦㜷㍣〳㈰㜵昷〲ㄲ愳敥慥㐱㥣㔷昸㕡㍢昰㙢㍢戰摣ち㔴㕤㠷挰捥愹㍢㥥ち愰㠱挱ㄷ㐱㍤敡敥㑦㘰攷搷摤㑢攰戸敢㙥㠵愵㐵扦っ愱敥〵㝤扡㈷㠸扡ㄱ㝣愹㥢㔷挱㘷㐰㍥慢挰ㄵ㕦昶㜱晡昲㜵㐰㡡晢昲㈰㑦㕦慥㠶㈶昱攵ㅢ㐸っ㕦慥㐱㥣㔷㜸慤ㅤ戸挹づ摣㙣〵〲户㈲搰敥愴㘰㍤㐶愶㙥散㜷㌷慡㈶㘵㤴㤶㤵ㄵ㥣昰捦㥦㈰昰㠴㔹㈶ㄳ㜹敥ㅣ㈴つㅣ㠰㘲户㍤摥摢㠹攸㤹晣昱扥ㄳ㌸晡㉤㍡昴㙤㤰㔰㜸ㅤち㡥㠰㉦昸づ愸㐷㔵晤〵散晣慡㝡ㄷㅣ㜷㔵昱〹㌶戵攸昷㐰攵慤搷昲晥㙢㜵〷昸㔲㔵ㅦ㠲捦〰㐱敡㑥㜰愵慡昶㜲㔴㤵㘶㔵㜱㘴㔳㝢㜸搶ちㅦ㑤㑢慤㝣〲ㅣ㙡攵㉥挴㜹㠵昹㈸㕡〲扦戳〳昷㔸〱昵㝢〴㔸㌳慡㍢㔴搲㙢㘲晤愷㔰愰㍦〳〹㠵敦㠷㤰搹㙡㕡慦㘹慢愶㜹攱〷㙣晥㈶戲晡ㄱ㜱〸㠸晡〳昸收戰搱〹摡㜲挳挶㘶挰㌸㙣昰戱戳搸晢㌵ㄸ〸㥢挳挶挳㌶㌷㙦㔶攵搳㘳ㄹ㌶扥〵㔶㍤收㠹㜹挲收晥㤳ㄸ攸挳㤷㑦㙤〰㔷晣ㄷ㐲㈱散㘱㐳㜳扡㄰晦㤵㠳㕢㌸㐲㙣㐴㈲昱摦ㄶ攰攰扦愷㄰攷ㄵ㝥摡づ㍣㘳〷㥥戵〲㔵㝦㐴㘰攷㡣㄰㝣ㅥ捣昲㙡㡥敥㥡㘳戹收昰ㅤ收㈳㘲攱晦㐸搶㘱㐴っ〲㔱㉦㠲㉦㡥愵つっ挸㠷㑦㝤挵ㄱ㕢晦挷攱㠸㙣㐳晡ㄱ摣㐲㐷扣㡣㐴攲〸晣㔷〶㜴〴㥦昳昲ち扦㘲〷㕥戵〳慦㔹〱昵〶〲搲㤰晥〷㉡戳つ㈹〸〵扡っ㈴ㄴ㝥ㄳ〰㈹户慢㈱扤㘵昳㍢㄰换昳㙦晡㈸㄰㈵て㘶ㄹ敢〸㝥搶ㅥ㍥㤸ㄵ㝢扥昶戴攷ㅦ㥥昶扣㠷㐴㔰㠲晦㤷〳ㄴ昶扣㡦㌸慦昰〷㜶攰㐳㍢昰㤱ㄵ㔰㥦㈰㈰昶晣摤㘹捦慥㉣攳㙥㈰愱昰摦〰昰戲攷㔳㥢摦㡤搸㔱挸㐶搷㠰愸捦挱㌷㍢挶㕦愱㌱搷㌱昶愴㌶㜴っ㍥㜸㤵晡摢ぢっ㠴捤㡥挱〷慤挲捤㥢㑦㌷㠱㉢ㅤ愳ㅡ㔸昵㤵㈷㘶戳捤敤㐵っ昴戱戰敡ㅢ㜰挵㝦敦㍡晤挷昹㔴㍡挶㍢㥥晥晢ㄶ㠹愰〴捦㈹㐰攱扦敦㄰攷ㄵ收昳㑥〹晣换づ㝣㙦〵慡晥㡤挰捥改ㄸ㕢愰㔹ㅣ捦愹㔳㜳愲搴㥣ㅢ挳晦㙤昳て㐲㈹攵捤昴扡ㄶ㠵㔳㍦㠰㉦㉥㍣搸㜲〴㈳敡㍦攰㡡㈳㕥㜱㍡㈲摢㌱㕥昶㜴挴㔶㈴ㄲ㐷昴㌷ㅤ㈱攵㠰戶戰㘲㠱ㄸ攰愳㑤〹㤴㔸〱ㄵ㐴㐰ㅡ搲㥦愰㌲摢㌱〶戲㡣㠷㠲㠴挲㘵〰㄰散ㅥ㘱换㙤晥㘰㘲昹㝡ㄲ㍤ㄵ㐴㠵挰ㄷ㝢㡥〴㕦㙣㈱户〲㕣戱㘷愳愷㍤㑦㝡摡㔳㠹㐴㔰攲搳挳㐰㔱戱ㅤㄱ攷ㄵ慥戲〳㘱㍢搰挹ち愸㕤ㄱ㄰㝢ㅥ㜷摡㌳㠲㘵ㅣ〹ㄲち敦〶〰挱㙥㝢昸㠸㔱昸㘳㠸㍤㡥〸扥扢㐴昱㌱愳搹㌱敥㠷挶㕣挷ㄸ㑦㙤攸ㄸ摤㈰ㄷ㝢㈷㠰㠱ち㌰㍢〶ㅦ㌵ち㌷慦㘳散づ慥㜴㡣㐹挰慡㍤㍤㌱㍤㙣敥ㄴ㘲愰て㜱㥦敡〹㉡晥扢换改扦㙣挷戸搳搳㝦㝣〲〸㈵搸昷〷㠵晦昶愶㉡㕣㘱㍥昱㤳挰扥㜶㘰㍦㉢㔰戵㍦〲㍢愷㘳ㅣ〰捤捣㐵扢㍡挶㠱㌶㝦㈶㑡㈹晦㑢㠱㍥〹㌰搵ㅢ㝣㜱攱〹㤶㈳ㄸ㔱〷㠳㉢㡥戸搹改㠸㙣挷㔸敢改㠸扥㐸㈴㡥㌸搹㜴挴㈱㠸昳ち昷戳〳晤敤〰ㅦ昰昱㔲㠳㄰㤰㠶戴ㅡ㉡戳ㅤ㘳ㄶ换ㄸ〱〹㠵昹摣㡥㘰㜷㐳㍡摣收ㅢ挴ㅡ㐴㌴㔱攱㄰昰挵㥥㘶昰挵ㄶ㜲㡦〴㔷散戹搶搳㥥慢㍤敤㌹ち㠹愰〴晦㈹〲㈸㉡㜶㈸攲扣挲㐷摢㠱㘱㜶㘰戸ㄵ㔰㌵〸㠸㍤㔷㌹敤㐹㐰㠱㑥㠲㠴挲㝣慡㐶戰摢㥥搱㌶㍦㑤㉣摦㌳愲攷㠰愸戱攰㡢㍤昳挰捦摡㔳ぢ慥搸㜳㤱愷㍤ㄷ㜸摡㌳ㅥ㠹愰〴㍦敥〲㠵㍤ㄳ㄰攷ㄵ㥥㘸〷㈶搹㠱挹㔶㐰ㅤ㠳㠰搸㜳㥥搳㥥㐵㉣攳ㄹ㈰愱㌰㥦㜸ㄱ散戶愷捥收㥦㐵㉣㕦ㅢ愲㔳㈰㙡〶昸㘲捦戹攰㘷敤㤹〹慥搸㜳扡愷㍤ぢ㍤敤攱搳㉤㈸挱㝦㤵〰ち㝢㡥㐷㥣㔷㤸㑦戳㈴㜰愲ㅤ昸愵ㄵ㔰昵〸㠸㍤昳㥤昶㉣㘵ㄹ㉦〶〹㠵㘷〱㐰戰摢㥥㠸捤扦㥣㔸扥〵㐴㉦〴㔱㡤攰㡢㍤㔷㠲㥦戵挷〰㔷散㠹㝢摡㌳挷搳㥥㈸ㄲ㐱〹㕥㐳〴ち㝢㘶㈳捥㉢摣㙣〷㘲㜶攰ㄴ㉢愰攲〸㠸㍤㌱愷㍤扦㘶ㄹ㤷㠳㠴挲〹〰〸㜶摢㤳戴昹㌷㄰㝢ㄶㄱ㑢㐰搴愹攰㡢㍤慢挰捦摡㤳〶㔷散愹昷戴攷㈴㑦㝢㌲㐸〴㈵㜸愵㌹㈸散㘹㐵㥣㔷㤸㑦㠵㈴㌰摦づ昰㌱㄰㉦㜵㍡〲㘲捦㠹㑥㝢㝥挳㌲摥〲ㄲち㉦〲㠰㘰户㍤㘷搸晣摢㠹扤㤰㠸ぢ愸㜰㌱昸收挴㌲つㅡ㜳ㄳ换㝡㙡挳挴戲〴㜲戱㌷敦愶攳㉣㑦㉥㥦攲挸挴㜲㌷ㄲ㉢㍥挵㈹㑣㜹扥捤扤㠷ㄸ㤴〰㜱㥦扡㄰㔴晣㌷搱改扦〷㈹攳慤摣㜸㑦晦㕤〴㌱㤴攰㤵挴愰昰摦㔲㠱挳㝦ㄷ摢㠱㑢散挰愵㔶愰敡㌲〴㜶捥挴㜲㌹㌴㌳ㄷ昷慤挸ㄵ㌶晦㈱㤴㔲晥愷ㄱ㝤㈹㘰㡡㡦㙢㑣挷㡦捣㜳晣㘳㠰搱昱㔷㐱㉥敥换㥢扢㤷㜹㜲慦〶㔷ㅣ晦〴ㄲ慢㙢㍤㌱换㙤敥〶㘲㔰〲挴㜱攰〶㔴ㅣ㝦㤴搳昱搹ㄹ晤〸㑦挷慦㐰㈲㈸挱扢㍢㐰攱昸ㅢ愸ち㔷昸㐶㍢戰搲づ慣戲〲㔵慢ㄱ搸㌹㡥攷戳ㄵ收攲㥥搱搷摡晣攷㔱㑡昹㡦㔹㌴摦㘲愲㙥〶㕦ㅣ晢㈷换ㄱ㡣愸㕢挰ㄵ㐷昴㜷㍡攲㜵㉡㘶ぢ㍣挴搳ㄱ户㐲㉣㡥㜸挵㜴挴㍡㠱挳ㄱ户搹㠱摢敤挰ㅤ㔶㐰慤㐷㐰㝡昰挱㔰㤹㥤搱㕦㘳ㄹ㕦〷〹㠵敦〲㠰㘰㜷て扥摢收扦㐵㉣㕦ㄵ愲昹攲ㄱ㜵て昸㘲捦㕦挰㘷㐲㝥挲㜶㜷㔵昷搹攲㉣㠷攲晢挱〵ㅣ㍢㉤愰㤵㈵㠱㠷㄰㍦戲昸㉢㈲ㅣ㝢愱扤戱㈳㥦昷扦㠴㡣挶晦晡挱慤㝤㕦〹㝥㠱㘶晥㠴愲搴㝦挴㡥改攲ㄶㄵ㝦戶挹㑦愰㈷ㅣ昴扦搰㐳㥦攴㌶慤愸戱〷㍥晡〳ㄸ慣ㅥ㠳戹ㄲ扢㥦慣〷㐸ㅥ〴㔱㝢㈰㑢捦搷㈶敤㙥〹ち㕥晤扥挱㜶敦摦㥣摥攷㜶慦戸昷㔳㔰晤ㄹ㐸愵㍦㙣㜷㘴昵戴㥤㈶换㐱摥攱㘷敤㌴㕦㄰㕥愲㕥㐰㥣搵愲㜶㐳摥昴㠵ㄴ㜸ㄳ㠴敡㘵戰扤㡡ㅦ㉥㔶晣㉡㑢攰㝥ㄹ㝢昸㔵㍢搳㙦捣㑣摦戰㌳慤㜴㘶晡ㅤ㠴㔵㙦㐱ㄴ㐰㐱㕤㝢昴昶㙦戱㝤挳㈱挳㔵㍥㕣扥㝣攱攱㔵摣ㅡ㤴ㄴ㈷愹㥥㔷㡥〸㝣戰搸晤づㅦㄳ㘹㙢㤸㌵㕣㜱摦㉦㘷搸㘷㤰㥢昵㔲㕥捣戰㌲㑢攰㝥㕦㜰昸㐳㘸㐲愹㜱㉣搸㌴散ㄳ挴挵㥢〱愷㘱㍦搰戰㑦敤㘲㥡挵戱愹㕤㉣て挳㍥戳㔳㙣戳㘱㥢㤰挲换㌰㕦㌱挳戶晥㜷㤱昷〰㙦㠶㈶改敥㝥戸ㄶ㘱戳扢㝦㡤㤰㤸㕢〲慥㉥〵愹昴慢㙦㙤㘸㕥搷晦愷つつㄲ㔵愲戶㈰㉥㥥搹㠲㉣戳敤慣ㅣ㐲昵㈳㐴戹㔲攷扡挹㜷㔶攱ち摥㉥昶慤㈵㜰扦愰㌷捣挲㐹昹㍡㥡㤹㜲搳㑣㌲晤摡㤹㘹ㄸ挲慡㈰㐴昸摥㡥㜶挶扤㌳㐹戱捤搵搱〱㈹㜲㠶攵摡搹愶㘲㠶㝤㘹〹摣㉦摥つ㜳攳つ㝦㌸ㅣ㙣ㅡ挶摤㌳㌱散㜳愷㘱㕤㘹ㄸ昷挵戶捦㌰㙥愲㙤㥦㘱摣㑦昳㌲散慦挵っ晢搸ㄲㄴ扣㔰㤷㕢㙥搲捥昶㐲〹搰づ捣㜶挶㝤㌷晣攱㈵捡攰敡㙡㄰戴戳㙡ㅢ㥡㌷㥥㜱㑢㑤愰扤㠸㉡㔱晢㈱㈲㥥㜹搷改㤹㝤㈰㔴〷㐱㤴㉢㜵慥㥤扤㔹慣搴㙦㔸〲昷㥢㙥挳摣扥㤲㑣て㌲㌳攵ㅥ㤴㘴晡扡㌳搳㍥㄰㔶㜱㜷〹摦摢搱捥戸ㄵ㈵㈹戶戹㥤㜱㔷㉡㘷㔸慥㥤扤㕣捣戰㤷㉣㠱晢つ戶㘱敥㘳攱て㘷㝦㑤挳戸ㄹ㈵㠶扤攸㌴散㔰ㅡ挶㙤愶敤㌳㡣㝢㔲摢㘷搸ㄸ愴昰㌲散搹㘲㠶㍤㘳〹ち摥㑣㍢ㅥ㥡愴㥤ㅤ㠱ㄲ㘴摢搹〴㜰昱攷搳㐷㠲慢㡦〲㐱㍢㤳晤㉡㌲昳摡ㄹ㜷愸〴㝡㌴㔱㈵㡡摢㑣攲㤹㈷㥣㥥ㄹづ愱攲摥㑥慥搴戹㜶昶㜰戱㔲㍦㘴〹摣慦㡣つ㜳㌷㐸㌲ㅤ㘳㘶捡㉤ㅤ挹昴㐱㘷愶攳㈰慣㥡〵ㄱ扥户愳㥤㜱㘷㐷㔲㙣㜳㍢攳㈶㑦捥戰㕣㍢扢户㤸㘱昷㔸〲昷慢㘰挳摣ㄶ挲ㅦ㑥〱㥢㠶㜱㙦㐷っ扢摢㘹搸㔴ㅡ挶㕤㥢敤㌳㡣㕢㍣摢㘷ㄸ㜷㝢扣っ扢愳㤸㘱户㕢〲昷㉢㕥挳摣ㅦ挲㥦㑦ㅦ㙢ㅡ挶㑤ㅥ㌱㙣㥤搳戰攳㘸ㄸ户㙦戶捦㌰敥昵㙣㥦㘱摣昶昱㌲散愶㘲㠶慤戵〴敥㔷户㠶戹㔱㠴㍦㙣㕡㥡㠶㜱户㐷っ㕢敤㌴㙣ㄶつ攳㍥捥昶ㄹ㜶戱㥤㘲㥢㥢㈲昷㝦扣っ㕢㔱捣戰敢㉤㐱㈷搷㝦㌴ㅡ收㡥ㄱ晥㜰昰搸㌴㡣摢㍥㘲搸㜲愷㘱捤㌴㡣ㅢ㍡摢㘷ㄸ㜷㝦㈴挵㌶ㅢ挶㡤㈰㉦挳㤶ㄵ㌳散㉡㑢攰㝥搵㙡㜸ㄵ㌴攱捦愷ㄳ愶㘱摣晦ㄱ挳㝥攵㌴㙣㉥つ晢つ㐴摢㘷ㄸ户㠱戶捦戰摢㤱挲换戰㑢㡡ㄹ㜶戱㈵㈸㜸㠵㉡㌷㡤㘴㉣㥦㠷ㄲ搸㘳戹㤲摤㈰㥡㥢户っ攵晥て晥㜰挴ㄹ㔸っ摢摣挴ㄱ㈷㕣攰㜴挲㘹㄰㉡敥㥣攴ち㤸ㅢ戶捦㉥㔶挰戳㉣㐱挱㙢㑣戹戹㈲〵㕣攲㉣愰散㥡戰㈸㜹昳ち昷㐹昰攷搳㘷㥢〵攴㘶㠷ㄴ昰っ㘷〱捦㘵〱㥦㠷挸慢㠰ぢ㡡ㄵ㜰扥㈵㜰扦㑡㌴捣㍤〹挹㜴愹㤹㈹㌷ㄶ㈴搳㔶㘷愶㤷㐰㔸挵㉤〳㝣㙦挷扣挲晤〵㐹戱捤㙤㥥㕢つ㌹挳㜲昳捡摣㘲㠶㈵㉤㠱晢ㄵ愱㘱㙥㑥攰て挷㤴㔱〲㝤ㄵ挹㌲㤰㔰㠰ㅢ㄰敤扤昰挳昱㝦慦㔶㐱㐷㈰捡〳㜶ㅤ愲㈶㥢㝢〶昲㑡挸ㄶ㌹㥤㔶㠱搷ㅡ愵昰扦㥦㑥挴㥢扡昰㌲愳扡㤸昵㍦挷搵攲つ㕥㝣㘱㠳晤攲ㅣ㉤㌱㈶づ㐶愷愴昰㈶㥤戲㘸㙤ㅡ敦〳㙢㉡挷㝦㈹㤸攱㝦㝥晥㜳㌸㈸㡡昳㠲愵摣㕢㐱㜷攲㙢㍣晤㥥㐷昵㔶㐱散㝥搱㡥攳愵㘷㌹㝦搸㉦扥昳昳㙤㐸㍢㜶㑣㌴㜸㌵㙡㉤昷㍦搲挹搹挰戴㕦㥤㠲㝡㤷㌳ㄲ㕦づ攸戶㤵挵攵ㄳ㐸㝤㉤慢㤹晤㔵㠹つ㌸慦慦㤷㤳㜵ㅢ㔸收愹昵挰〷愸㝥户㔱㍣㌴㌹㠶㈹㕣晦㜹㘷㠷づ慢挰㥣扥晣て挳㝦ㅣ㜸搲㠸昰摦散㈶㜵㍤㜵慥㈰戹〱㈴愴戸改㈲㥤愶挱敡㌴〷㈰㔹㌹㝥㕡挰㡤ㄸㄱ㐴㉣挱㠱㄰攸㔵㐸愴戸改挲愶ㄸ㕣㡤㔸愱㝤㈷㝢摡户ㄶ搸攰㑤㈰晣㥦〵㜳㌶摥っ㡥挳㐶挵㍤ㅢ摡㘹㤷㕣㜱戳㐵㌲扢〵挸挲㌷戰㌴㌹摥挰攲㔷挷搹㔹晢㤶昸㜲慥㕤挷慣㙦㘳搶昸㑦㤵㘴㑣〳挱晦㔴敡捡㥡㍢㌷捣摡扥ㄴ户㐳㤸戵㘶搶㝥㌵捤㔳昹㝡搱〲㤲㔳㝣户㑢㌱㜷㑥㥣㡡挳摣㡥㘰㐶晡ㅥ㈲敦㈵戹て㈴愴戸㈳㈱㑥ㅦ㙦㌹摤慥つ敥㔲㠸愰搶ㄲ㐸㙤㍣〰慥攲搶㠴㤴㤲慤捤慦挶搸愵捣㙢㕤て㐱收㙡㕤㡦㤰㤵㙢㕤㡡扢ㄸ㜹㥥攷昶㠳挳晣攱戶㘲㥦搳户㑦㠸ㄶ㤰㥣昹ㅢ㠴㐵昳愸摤愷戸㔳攱㌴㕦昱昶摦愱昸〸㑦挵捦㠸ㄶ㤰㥣攲㍦ち㉢愷㤸㍢〵㑥挵㘱摥㝥㡢㕦㥦㈷昲〵㤲ㄷ㐱㐲㡡㜷攰攲扥〱㤶晢㙣扦㔶摢㠲晥㤶㐰晣晡㌲戸㡡户攲㔲㑡戶㜲扦敡㙢㤷㌲捦慦慦㐲愶搹慡㜳㉤晡㜵戲ㅣ㝥摤〷昱㍣扦昲㜶摢㘱晥〱戶攲㍣扦扥㈵㕡㐰㜲收扦㈳慣㥣昹扣㌳㜷㥡慦㜸扢敢㔰摣换㔳昱晢愲〵㈴愷昸㐳㘱攵ㄴ昳捥搸愹㌸捣摢㑤昱敢挷㐴晥㤵攴ㄳ㤰㤰攲ㅤ愷昸戵扢攵㍥摢慦扣ぢㄵ㐱㌷㑢㈰㝥晤っ㕣挵㕢㑦㠷㕦扢搸愵捣昳敢㤷〰戹晣晡㜷戲ㅣ㝥ㅤ㡥㜸㥥㕦㜹㝢改㌰㍦㙣㉢捥昳敢搷愲〵㈴㘷晥户挲捡㤹捦㍢㔱愷昹㡡户㜷づ挵㈱㑦挵摦㡢ㄶ㤰㥣攲㉤挲捡㈹收㥤㘰㥥㘲摥㕥㌹ㄴ㤷㝡㉡晥㔱戴㠰攴ㄴ㙦ㄵ㔶㑥㌱敦挴昲ㄴ昳昶挶愱昸㍦㕢散㔳㜹捥慥㕢㠲摤㘹捤㘱㌱愷㌸㈰慣㥣攲㔹㙥挵扣扤㜰㈸晥户愷㘲㕤愸戸㠳㑢㌱敦㐴昲㑡捣攵扤㐳昱㌷㥥㡡慢ちㄵ㜷㜲㈹收㥤㠰㔳㜱㤸换㙢㘹扢㥤㠹摣㤵㘴㌷㤰㤰攲㕡㕡㜲㌴挷捤捦敤ㅣ昳摡㘱㔷攲昳㘷攵敥㘴㌹摡㈱㤷摤捣搱㥥戱挲㑢散ㅣ昷㈰㜲㑦㤲扤㐰㐲㡡㡢㘳挹搱ㅣ㔱㍥昰捣戱㈷昱昹㈳捡摥㘴㌹㜲㍣搷㤵愳攲〲搸攱扣户㙤挵㜹㉤㝦㝦搱〲㘴慥扡て㜴㈹收㕡搹改㍣挵〵愸㜴攳搷愱㤲晢摤㍣㐹㔹敥て㉡㉥㑡㐵昰㥡㈵攰㌹换㜲扣㘰㤲ぢ㔵ㄱ扣㙡〹㠶戱㌵昵㐵㐶〱慥㜰戶㜹改挵㍢㡦ㅤ晣昱捡㈱挸㑣㜱敤㈴㜷㉦晤ㄸ㠳㌲昹㜰昵㈳愵㝢挹㘵て㔷㐴㈲昸㤳换ㅥ慥㤲㐴昰愲搳㥥㐳愱戴㙡ㄵ㐴ㄵ搰㕣昶㕦㜸㉤搶晡㤲㌷搴挳晥㌷搴㕡晦㘶㕦ぢ昲㙡㔱㈵㍥挵㌵㡦慣敢〶戱㄰㕣敡㐸㤱づ㜳ㄶ㠹㡢ㄳ挱ㅣ㑥㉥搷㈴㠲ㄹ散挴㜰㡤㈱㤸㈱攴㜲㜹㈱㤸㈳㥣ㄸ㉥㈵愴愰㑦戹㑣攳昲㐲〴ㅢ㕤愶㜱挹㈱㠲つ㑥搳㡥㠶搲㉡㉥㉣摡㌶㡤ぢち㈹搲㌰ㄶ㠲㙢〹㈹搲㜰㘷㤱戸㌶㄰捣〸㜲戹㉣㄰捣㐸㈷㠶搳扣㘰㙡挸攵っ㉦㤸㔱㑥っ㘷㜳㈹攸㐳㉥搳㌸挳㡢攰て㉥搳㌸敢㡢攰㐱愷㘹攳愰戴㡡㜳㝢摢愶㜱㑥㤷㈲搵戲㄰㥣捥愵㐸攳㥤㐵攲昴㉣㤸〹攴㜲㘶ㄶ捣㐴㈷㠶㌳慤㘰㈶㤱换㐹㔶㌰㤳㥤ㄸ㑥愸㔲搰扢㕤愶㜱㤲ㄵ挱㕤㉥搳㌸昱㡡㘰扤搳戴㘹㔰㕡挵改戵㙤搳㌸慤㑡㤱敡㔸〸捥愸㔲愴改捥㈲㜱㠶ㄴ捣っ㜲㌹㌹ち收㔸㈷收㝢ㅢ㌳㤳㕣捥㜳㠲㌹捥㠹攱扣㈵㝡㡥㈷㤷㔳㤶㘰㑥㜰㘲㌸〵〹收㐴㜲㌹晢〸收㤷㑥っ㘷ㄳ挱㥣㐴㉥㈷ㄲ挱㥣散挴㜰㘲㄰㑣㍤戹㥣ㄳ〴㌳换㠹攱昸㉦㡥㕢改㜲㌵攷〴ㄱ摣攸㜲㌵攷〹ㄱ摣攰㜴㜵ㄳ㤵㜲㕥㤰っつ挶㌸㈵㐸㠶㔱㉢挰㠸攲昰㉦挹㤷扢㌲攴㤴㈰㠲㕦扢㌲攴㌴㈱㠲㙢㥤ㄹ㥥㐲愵㥣ㄶ㈴挳㌹㡣㜱㐶㤰っ㕢慣㠰㘴挸ㄱ㕥㌰㜱㜲㌹戸ぢ㈶攱挰㔴㜱㈴收㈹㔹晦〲搵㌸慢㘹搶慣㝦㔷㤵㔶㜷㉦㍤㙥㜸挵昲て㥥晢攸捡搷㝥㌹昴搳ㅦ㔶慣㜸敤慦㔷扥昰挳挳つ㐳㥦㔹戳㘶攳昸㤵㉦㝣戴㑢㜴㤵晦昷晦㥥戸㙡㔱晦㌹㡢㑥㡤捥㌸㘸散愲攳㑦㌹愶晦搴㑥扤㑢㑡捡捡昶敦晣㙣搷〳挲㑢㑥㝤㐰㍤昱搶㉦ㄲ㑡㐶㕦㘴愰㤳挸㠹ㄷ㙦㑥挳ㅣ㠵㘵ㄶ㥥㡢㐰㘵㐹ㄵ〷搰㥤㕡っㄹ㜱㤱㜳㜶㥦㡡㐵〹㜳攴㤵㘲愴愴ㄸ㑡挶㕣愲搲㠸摢㔷㤸㘳慦愰㌲㈶㑡㐶摤〲ㄴ㐷㕦㐱捤ㄳ㔴ㄵ〷捥㥤㙡㤲㡣戴㉣㠶扤㌷挸〲㠷㌹攲㑡㌱ㄶ㐸㌱㤴㡣戵〵㠵攵㤸㉢愸搳㑣㤴㡣戶〵㈸㡥扡㠲㕡㈴愸㉡づ㤸㍢搵㈴ㄹ㘱㔹っ㝢㌷ㄱ㘱㕦㤸㈳慤ㄴ攳㑣㈹㠶㤲㌱戶愰戰ㅣ㙢〵戵挴㐴挹㈸㕢㠰攲㘸㉢愸戳〵㔵挵㠱㜲愷㥡㈴㈳㉢㡢㤱㘷ㄲ㐷㔸㈹挶戹㔲っ㈵㘳㙢㐱㘱㌹挶ち敡㝣ㄳ㈵愳㙢〱㡡愳慣愰㉥㌴㔱㌲扥ㄶ愰㌸捥ち㙡愹㠹㤲ㄱ戶〰挵㤱㔶㔰㤷㤸㈸ㄹ㘳ぢ㔰ㅣ㙢〵㜵㤹㠹㤲㔱戶〰挵搱㔶㔰㔷〸慡㡡〳攵㑥㜵戵㡣扤㉣挶慦㤰ㄳ㉦ㄹ㙡㌸〶㑢㌱慥㌴㡢挱攱㜳愷ㄶ㐳㐶㘴攴慥慦㜲ㄶ㠳㈳戳ㄴ㘳㤹ㄴ㐳挹㤸㑣㔴摥㔰挳戱㔹㔰搷〸㉡捣㐱㤳昱捡㔲挵㤱㔲㈶㠳㤸㌵ㄹ㡣〴扦ㅣ㙦ㅡ攱搸㈵㠲收㝣㐱搸搶慣㌸㙥〹㘲㜶㍥㐲㜱愸ㄲ㐱搴㈵攰攰㈱〲挳㈵攰㜸㈱㠲㈶㤷㠰㐳㠴〸ㅡ㕤〲㜶㕡ㄱ㌴戸〴散愷㈲㠸戸〴散㥡㈲㤸攵ㄲ戰戳㠸愰摥㈵㘰晦㄰挱挹㉥〱扢㠴〸㑥㜲〹搸ぢ㐴昰㑢㤷㠰つ㕦〴㈷扡〴㙣敢㈲㌸挱㈵㘰昳ㄶ挱昱昹㠲㌰㥢愱㔵㜹㙣㝢㠲㌹捥㠵㘱ㅢ戱㌰㙣ㄸ㠲㤹㤹㡦㔱㙣ぢ㈲㌸㌶㕦搰攱晦〱㌱挶㔸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</si>
</sst>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0000000000"/>
  </numFmts>
  <fonts count="6" x14ac:knownFonts="1">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i/>
      <sz val="12"/>
      <color theme="1"/>
      <name val="Calibri"/>
      <family val="2"/>
      <scheme val="minor"/>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
    <border>
      <left/>
      <right/>
      <top/>
      <bottom/>
      <diagonal/>
    </border>
  </borders>
  <cellStyleXfs count="82">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24">
    <xf numFmtId="0" fontId="0" fillId="0" borderId="0" xfId="0"/>
    <xf numFmtId="0" fontId="2" fillId="0" borderId="0" xfId="0" applyFont="1"/>
    <xf numFmtId="0" fontId="0" fillId="0" borderId="0" xfId="0" applyAlignment="1">
      <alignment horizontal="center"/>
    </xf>
    <xf numFmtId="164" fontId="0" fillId="0" borderId="0" xfId="0" applyNumberFormat="1"/>
    <xf numFmtId="1" fontId="0" fillId="0" borderId="0" xfId="0" applyNumberFormat="1"/>
    <xf numFmtId="16" fontId="0" fillId="0" borderId="0" xfId="0" applyNumberFormat="1"/>
    <xf numFmtId="0" fontId="5" fillId="0" borderId="0" xfId="0" applyFont="1"/>
    <xf numFmtId="0" fontId="2" fillId="0" borderId="0" xfId="0" applyFont="1" applyAlignment="1">
      <alignment horizontal="center"/>
    </xf>
    <xf numFmtId="0" fontId="5" fillId="0" borderId="0" xfId="0" applyFont="1" applyAlignment="1">
      <alignment horizontal="center"/>
    </xf>
    <xf numFmtId="165" fontId="0" fillId="0" borderId="0" xfId="0" applyNumberFormat="1" applyAlignment="1">
      <alignment horizontal="left" indent="2"/>
    </xf>
    <xf numFmtId="10" fontId="0" fillId="0" borderId="0" xfId="0" applyNumberFormat="1"/>
    <xf numFmtId="10" fontId="0" fillId="0" borderId="0" xfId="1" applyNumberFormat="1" applyFont="1"/>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1" fontId="0" fillId="0" borderId="0" xfId="0" applyNumberFormat="1" applyAlignment="1">
      <alignment horizontal="center"/>
    </xf>
    <xf numFmtId="0" fontId="0" fillId="0" borderId="0" xfId="0" quotePrefix="1"/>
    <xf numFmtId="0" fontId="0" fillId="2" borderId="0" xfId="0" applyFill="1" applyAlignment="1">
      <alignment horizontal="center" vertical="center"/>
    </xf>
    <xf numFmtId="0" fontId="0" fillId="3" borderId="0" xfId="0" applyFill="1" applyAlignment="1">
      <alignment horizontal="center"/>
    </xf>
    <xf numFmtId="0" fontId="5" fillId="3" borderId="0" xfId="0" applyFont="1" applyFill="1"/>
    <xf numFmtId="0" fontId="0" fillId="3" borderId="0" xfId="0" applyFill="1"/>
    <xf numFmtId="0" fontId="0" fillId="0" borderId="0" xfId="0" applyAlignment="1">
      <alignment horizontal="center" vertical="center"/>
    </xf>
    <xf numFmtId="0" fontId="2" fillId="0" borderId="0" xfId="0" applyFont="1" applyAlignment="1">
      <alignment horizontal="center"/>
    </xf>
  </cellXfs>
  <cellStyles count="8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Normal" xfId="0" builtinId="0"/>
    <cellStyle name="Per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AB142"/>
  <sheetViews>
    <sheetView workbookViewId="0">
      <pane xSplit="1" ySplit="1" topLeftCell="B2" activePane="bottomRight" state="frozen"/>
      <selection pane="topRight" activeCell="B1" sqref="B1"/>
      <selection pane="bottomLeft" activeCell="A2" sqref="A2"/>
      <selection pane="bottomRight" activeCell="C138" sqref="C138"/>
    </sheetView>
  </sheetViews>
  <sheetFormatPr baseColWidth="10" defaultColWidth="11" defaultRowHeight="15" x14ac:dyDescent="0"/>
  <cols>
    <col min="1" max="1" width="6.5" bestFit="1" customWidth="1"/>
    <col min="2" max="2" width="6.5" customWidth="1"/>
    <col min="7" max="7" width="13.6640625" bestFit="1" customWidth="1"/>
    <col min="10" max="10" width="12.83203125" bestFit="1" customWidth="1"/>
    <col min="15" max="15" width="17" bestFit="1" customWidth="1"/>
    <col min="17" max="17" width="13.5" bestFit="1" customWidth="1"/>
    <col min="18" max="18" width="8.83203125" bestFit="1" customWidth="1"/>
  </cols>
  <sheetData>
    <row r="1" spans="1:28" s="1" customFormat="1">
      <c r="C1" s="1" t="s">
        <v>12</v>
      </c>
      <c r="D1" s="1" t="s">
        <v>11</v>
      </c>
      <c r="E1" s="1" t="s">
        <v>6</v>
      </c>
      <c r="F1" s="1" t="s">
        <v>5</v>
      </c>
      <c r="G1" s="1" t="s">
        <v>16</v>
      </c>
      <c r="H1" s="1" t="s">
        <v>2</v>
      </c>
      <c r="I1" s="1" t="s">
        <v>13</v>
      </c>
      <c r="J1" s="1" t="s">
        <v>0</v>
      </c>
      <c r="K1" s="1" t="s">
        <v>10</v>
      </c>
      <c r="L1" s="1" t="s">
        <v>9</v>
      </c>
      <c r="M1" s="1" t="s">
        <v>8</v>
      </c>
      <c r="N1" s="1" t="s">
        <v>7</v>
      </c>
      <c r="O1" s="1" t="s">
        <v>51</v>
      </c>
      <c r="Q1" s="1" t="s">
        <v>37</v>
      </c>
      <c r="R1" s="1" t="s">
        <v>36</v>
      </c>
      <c r="S1" s="1" t="s">
        <v>39</v>
      </c>
      <c r="T1" s="1" t="s">
        <v>40</v>
      </c>
      <c r="U1" s="1" t="s">
        <v>41</v>
      </c>
      <c r="V1" s="1" t="s">
        <v>42</v>
      </c>
      <c r="W1" s="1" t="s">
        <v>43</v>
      </c>
      <c r="X1" s="1" t="s">
        <v>44</v>
      </c>
      <c r="Y1" s="1" t="s">
        <v>45</v>
      </c>
      <c r="Z1" s="1" t="s">
        <v>46</v>
      </c>
      <c r="AA1" s="1" t="s">
        <v>47</v>
      </c>
      <c r="AB1" s="1" t="s">
        <v>48</v>
      </c>
    </row>
    <row r="2" spans="1:28">
      <c r="A2" s="22">
        <v>1995</v>
      </c>
      <c r="B2" s="13">
        <v>1</v>
      </c>
      <c r="C2">
        <v>14</v>
      </c>
      <c r="D2">
        <v>7</v>
      </c>
      <c r="E2">
        <v>21</v>
      </c>
      <c r="F2">
        <v>38</v>
      </c>
      <c r="G2">
        <v>35</v>
      </c>
      <c r="H2">
        <v>39</v>
      </c>
      <c r="J2">
        <v>31</v>
      </c>
      <c r="K2">
        <v>28</v>
      </c>
      <c r="L2">
        <v>9</v>
      </c>
      <c r="M2">
        <v>35</v>
      </c>
      <c r="N2">
        <v>17</v>
      </c>
      <c r="O2" s="4"/>
      <c r="R2">
        <v>38</v>
      </c>
      <c r="S2">
        <v>26</v>
      </c>
      <c r="T2">
        <v>40</v>
      </c>
      <c r="U2">
        <v>30</v>
      </c>
      <c r="V2">
        <v>0</v>
      </c>
      <c r="W2">
        <v>9</v>
      </c>
      <c r="X2">
        <v>17</v>
      </c>
      <c r="Y2">
        <v>17</v>
      </c>
      <c r="Z2">
        <v>48</v>
      </c>
      <c r="AA2">
        <v>7</v>
      </c>
      <c r="AB2">
        <v>7</v>
      </c>
    </row>
    <row r="3" spans="1:28">
      <c r="A3" s="22"/>
      <c r="B3" s="13">
        <v>2</v>
      </c>
      <c r="C3">
        <v>17</v>
      </c>
      <c r="D3">
        <v>10</v>
      </c>
      <c r="E3">
        <v>22</v>
      </c>
      <c r="F3">
        <v>13</v>
      </c>
      <c r="G3">
        <v>7</v>
      </c>
      <c r="H3">
        <v>17</v>
      </c>
      <c r="I3">
        <v>64</v>
      </c>
      <c r="J3">
        <v>19</v>
      </c>
      <c r="K3">
        <v>27</v>
      </c>
      <c r="L3">
        <v>25</v>
      </c>
      <c r="M3">
        <v>38</v>
      </c>
      <c r="N3">
        <v>16</v>
      </c>
      <c r="O3" s="4">
        <f t="shared" ref="O3:O9" si="0">I3*(1-$G$136)</f>
        <v>61.480343401056366</v>
      </c>
      <c r="R3">
        <v>24</v>
      </c>
      <c r="S3">
        <v>7</v>
      </c>
      <c r="T3">
        <v>34</v>
      </c>
      <c r="U3">
        <v>23</v>
      </c>
      <c r="V3">
        <v>26</v>
      </c>
      <c r="W3">
        <v>9</v>
      </c>
      <c r="X3">
        <v>39</v>
      </c>
      <c r="Y3">
        <v>30</v>
      </c>
      <c r="Z3">
        <v>21</v>
      </c>
      <c r="AA3">
        <v>24</v>
      </c>
      <c r="AB3">
        <v>14</v>
      </c>
    </row>
    <row r="4" spans="1:28">
      <c r="A4" s="22"/>
      <c r="B4" s="13">
        <v>3</v>
      </c>
      <c r="C4">
        <v>21</v>
      </c>
      <c r="D4">
        <v>13</v>
      </c>
      <c r="E4">
        <v>27</v>
      </c>
      <c r="F4">
        <v>34</v>
      </c>
      <c r="G4">
        <v>27</v>
      </c>
      <c r="H4">
        <v>31</v>
      </c>
      <c r="I4">
        <v>57</v>
      </c>
      <c r="J4">
        <v>27</v>
      </c>
      <c r="K4">
        <v>28</v>
      </c>
      <c r="L4">
        <v>26</v>
      </c>
      <c r="M4">
        <v>23</v>
      </c>
      <c r="N4">
        <v>0</v>
      </c>
      <c r="O4" s="4">
        <f t="shared" si="0"/>
        <v>54.755930841565828</v>
      </c>
      <c r="R4">
        <v>50</v>
      </c>
      <c r="S4">
        <v>28</v>
      </c>
      <c r="T4">
        <v>38</v>
      </c>
      <c r="U4">
        <v>41</v>
      </c>
      <c r="V4">
        <v>9</v>
      </c>
      <c r="W4">
        <v>13</v>
      </c>
      <c r="X4">
        <v>17</v>
      </c>
      <c r="Y4">
        <v>14</v>
      </c>
      <c r="Z4">
        <v>16</v>
      </c>
      <c r="AA4">
        <v>6</v>
      </c>
      <c r="AB4">
        <v>7</v>
      </c>
    </row>
    <row r="5" spans="1:28">
      <c r="A5" s="22"/>
      <c r="B5" s="13">
        <v>4</v>
      </c>
      <c r="C5">
        <v>14</v>
      </c>
      <c r="D5">
        <v>17</v>
      </c>
      <c r="E5">
        <v>35</v>
      </c>
      <c r="F5">
        <v>52</v>
      </c>
      <c r="G5">
        <v>34</v>
      </c>
      <c r="H5">
        <v>17</v>
      </c>
      <c r="I5">
        <v>49</v>
      </c>
      <c r="J5">
        <v>35</v>
      </c>
      <c r="K5">
        <v>56</v>
      </c>
      <c r="L5">
        <v>41</v>
      </c>
      <c r="M5">
        <v>0</v>
      </c>
      <c r="N5">
        <v>45</v>
      </c>
      <c r="O5" s="4">
        <f t="shared" si="0"/>
        <v>47.070887916433783</v>
      </c>
      <c r="R5">
        <v>45</v>
      </c>
      <c r="S5">
        <v>38</v>
      </c>
      <c r="T5">
        <v>7</v>
      </c>
      <c r="U5">
        <v>49</v>
      </c>
      <c r="V5">
        <v>23</v>
      </c>
      <c r="X5">
        <v>13</v>
      </c>
      <c r="Y5">
        <v>32</v>
      </c>
    </row>
    <row r="6" spans="1:28">
      <c r="A6" s="22"/>
      <c r="B6" s="13">
        <v>5</v>
      </c>
      <c r="C6">
        <v>26</v>
      </c>
      <c r="D6">
        <v>21</v>
      </c>
      <c r="E6">
        <v>7</v>
      </c>
      <c r="F6">
        <v>25</v>
      </c>
      <c r="G6">
        <v>14</v>
      </c>
      <c r="H6">
        <v>21</v>
      </c>
      <c r="I6">
        <v>44</v>
      </c>
      <c r="J6">
        <v>17</v>
      </c>
      <c r="K6">
        <v>49</v>
      </c>
      <c r="L6">
        <v>45</v>
      </c>
      <c r="M6">
        <v>38</v>
      </c>
      <c r="N6">
        <v>27</v>
      </c>
      <c r="O6" s="4">
        <f t="shared" si="0"/>
        <v>42.267736088226251</v>
      </c>
      <c r="R6">
        <v>21</v>
      </c>
      <c r="S6">
        <v>7</v>
      </c>
      <c r="T6">
        <v>42</v>
      </c>
      <c r="U6">
        <v>49</v>
      </c>
      <c r="V6">
        <v>0</v>
      </c>
      <c r="X6">
        <v>10</v>
      </c>
      <c r="Y6">
        <v>12</v>
      </c>
    </row>
    <row r="7" spans="1:28">
      <c r="A7" s="22"/>
      <c r="B7" s="13">
        <v>6</v>
      </c>
      <c r="C7">
        <v>3</v>
      </c>
      <c r="D7">
        <v>13</v>
      </c>
      <c r="E7">
        <v>20</v>
      </c>
      <c r="F7">
        <v>5</v>
      </c>
      <c r="G7">
        <v>28</v>
      </c>
      <c r="H7">
        <v>27</v>
      </c>
      <c r="I7">
        <v>73</v>
      </c>
      <c r="J7">
        <v>21</v>
      </c>
      <c r="K7">
        <v>41</v>
      </c>
      <c r="L7">
        <v>10</v>
      </c>
      <c r="M7">
        <v>0</v>
      </c>
      <c r="N7">
        <v>34</v>
      </c>
      <c r="O7" s="4">
        <f t="shared" si="0"/>
        <v>70.126016691829918</v>
      </c>
      <c r="R7">
        <v>27</v>
      </c>
      <c r="S7">
        <v>31</v>
      </c>
      <c r="T7">
        <v>22</v>
      </c>
      <c r="U7">
        <v>17</v>
      </c>
      <c r="V7">
        <v>45</v>
      </c>
      <c r="X7">
        <v>0</v>
      </c>
      <c r="Y7">
        <v>17</v>
      </c>
    </row>
    <row r="8" spans="1:28">
      <c r="A8" s="22"/>
      <c r="B8" s="13">
        <v>7</v>
      </c>
      <c r="C8">
        <v>48</v>
      </c>
      <c r="D8">
        <v>3</v>
      </c>
      <c r="E8">
        <v>33</v>
      </c>
      <c r="F8">
        <v>17</v>
      </c>
      <c r="G8">
        <v>31</v>
      </c>
      <c r="H8">
        <v>14</v>
      </c>
      <c r="I8">
        <v>41</v>
      </c>
      <c r="J8">
        <v>31</v>
      </c>
      <c r="K8">
        <v>42</v>
      </c>
      <c r="L8">
        <v>27</v>
      </c>
      <c r="M8">
        <v>8</v>
      </c>
      <c r="N8">
        <v>20</v>
      </c>
      <c r="O8" s="4">
        <f t="shared" si="0"/>
        <v>39.385844991301738</v>
      </c>
    </row>
    <row r="9" spans="1:28">
      <c r="A9" s="22"/>
      <c r="B9" s="13">
        <v>8</v>
      </c>
      <c r="C9">
        <v>3</v>
      </c>
      <c r="D9">
        <v>14</v>
      </c>
      <c r="E9">
        <v>45</v>
      </c>
      <c r="F9">
        <v>31</v>
      </c>
      <c r="G9">
        <v>20</v>
      </c>
      <c r="H9">
        <v>3</v>
      </c>
      <c r="I9">
        <v>37</v>
      </c>
      <c r="J9">
        <v>20</v>
      </c>
      <c r="K9">
        <v>23</v>
      </c>
      <c r="L9">
        <v>24</v>
      </c>
      <c r="M9">
        <v>51</v>
      </c>
      <c r="N9">
        <v>3</v>
      </c>
      <c r="O9" s="4">
        <f t="shared" si="0"/>
        <v>35.543323528735712</v>
      </c>
    </row>
    <row r="10" spans="1:28">
      <c r="A10" s="22">
        <v>1996</v>
      </c>
      <c r="B10" s="13">
        <v>9</v>
      </c>
      <c r="C10">
        <v>8</v>
      </c>
      <c r="D10">
        <v>17</v>
      </c>
      <c r="E10">
        <v>37</v>
      </c>
      <c r="F10">
        <v>20</v>
      </c>
      <c r="G10">
        <v>52</v>
      </c>
      <c r="H10">
        <v>27</v>
      </c>
      <c r="I10">
        <v>39</v>
      </c>
      <c r="J10">
        <v>35</v>
      </c>
      <c r="K10">
        <v>38</v>
      </c>
      <c r="L10">
        <v>23</v>
      </c>
      <c r="M10">
        <v>14</v>
      </c>
      <c r="N10">
        <v>20</v>
      </c>
      <c r="O10" s="4">
        <f>I10*(1-$G$136)</f>
        <v>37.464584260018725</v>
      </c>
      <c r="R10">
        <v>24</v>
      </c>
      <c r="S10">
        <v>45</v>
      </c>
      <c r="T10">
        <v>52</v>
      </c>
      <c r="U10">
        <v>21</v>
      </c>
      <c r="V10">
        <v>10</v>
      </c>
      <c r="W10">
        <v>24</v>
      </c>
      <c r="X10">
        <v>24</v>
      </c>
      <c r="Y10">
        <v>3</v>
      </c>
      <c r="Z10">
        <v>40</v>
      </c>
      <c r="AA10">
        <v>10</v>
      </c>
      <c r="AB10">
        <v>14</v>
      </c>
    </row>
    <row r="11" spans="1:28">
      <c r="A11" s="22"/>
      <c r="B11" s="13">
        <v>10</v>
      </c>
      <c r="C11">
        <v>46</v>
      </c>
      <c r="D11">
        <v>43</v>
      </c>
      <c r="E11">
        <v>31</v>
      </c>
      <c r="F11">
        <v>16</v>
      </c>
      <c r="G11">
        <v>30</v>
      </c>
      <c r="H11">
        <v>24</v>
      </c>
      <c r="I11">
        <v>49</v>
      </c>
      <c r="J11">
        <v>17</v>
      </c>
      <c r="K11">
        <v>17</v>
      </c>
      <c r="L11">
        <v>7</v>
      </c>
      <c r="M11">
        <v>30</v>
      </c>
      <c r="N11">
        <v>14</v>
      </c>
      <c r="O11" s="4">
        <f t="shared" ref="O11:O66" si="1">I11*(1-$G$136)</f>
        <v>47.070887916433783</v>
      </c>
      <c r="R11">
        <v>35</v>
      </c>
      <c r="S11">
        <v>21</v>
      </c>
      <c r="T11">
        <v>17</v>
      </c>
      <c r="U11">
        <v>35</v>
      </c>
      <c r="V11">
        <v>31</v>
      </c>
      <c r="W11">
        <v>24</v>
      </c>
      <c r="X11">
        <v>30</v>
      </c>
      <c r="Y11">
        <v>14</v>
      </c>
      <c r="Z11">
        <v>71</v>
      </c>
      <c r="AA11">
        <v>24</v>
      </c>
      <c r="AB11">
        <v>31</v>
      </c>
    </row>
    <row r="12" spans="1:28">
      <c r="A12" s="22"/>
      <c r="B12" s="13">
        <v>11</v>
      </c>
      <c r="C12">
        <v>14</v>
      </c>
      <c r="D12">
        <v>10</v>
      </c>
      <c r="E12">
        <v>21</v>
      </c>
      <c r="F12">
        <v>27</v>
      </c>
      <c r="G12">
        <v>42</v>
      </c>
      <c r="H12">
        <v>9</v>
      </c>
      <c r="I12">
        <v>24</v>
      </c>
      <c r="J12">
        <v>26</v>
      </c>
      <c r="K12">
        <v>42</v>
      </c>
      <c r="L12">
        <v>31</v>
      </c>
      <c r="M12">
        <v>14</v>
      </c>
      <c r="N12">
        <v>30</v>
      </c>
      <c r="O12" s="4">
        <f t="shared" si="1"/>
        <v>23.055128775396138</v>
      </c>
      <c r="R12">
        <v>20</v>
      </c>
      <c r="S12">
        <v>27</v>
      </c>
      <c r="T12">
        <v>7</v>
      </c>
      <c r="U12">
        <v>23</v>
      </c>
      <c r="V12">
        <v>10</v>
      </c>
      <c r="W12">
        <v>49</v>
      </c>
      <c r="X12">
        <v>28</v>
      </c>
      <c r="Y12">
        <v>13</v>
      </c>
      <c r="Z12">
        <v>27</v>
      </c>
      <c r="AA12">
        <v>20</v>
      </c>
      <c r="AB12">
        <v>45</v>
      </c>
    </row>
    <row r="13" spans="1:28">
      <c r="A13" s="22"/>
      <c r="B13" s="13">
        <v>12</v>
      </c>
      <c r="C13">
        <v>24</v>
      </c>
      <c r="D13">
        <v>20</v>
      </c>
      <c r="E13">
        <v>26</v>
      </c>
      <c r="F13">
        <v>44</v>
      </c>
      <c r="G13">
        <v>27</v>
      </c>
      <c r="H13">
        <v>10</v>
      </c>
      <c r="I13">
        <v>63</v>
      </c>
      <c r="J13">
        <v>34</v>
      </c>
      <c r="K13">
        <v>38</v>
      </c>
      <c r="L13">
        <v>20</v>
      </c>
      <c r="M13">
        <v>14</v>
      </c>
      <c r="N13">
        <v>13</v>
      </c>
      <c r="O13" s="4">
        <f t="shared" si="1"/>
        <v>60.51971303541486</v>
      </c>
      <c r="R13">
        <v>28</v>
      </c>
      <c r="S13">
        <v>21</v>
      </c>
      <c r="T13">
        <v>34</v>
      </c>
      <c r="U13">
        <v>42</v>
      </c>
      <c r="V13">
        <v>35</v>
      </c>
      <c r="W13">
        <v>23</v>
      </c>
      <c r="X13">
        <v>35</v>
      </c>
      <c r="Y13">
        <v>28</v>
      </c>
      <c r="Z13">
        <v>24</v>
      </c>
      <c r="AA13">
        <v>10</v>
      </c>
      <c r="AB13">
        <v>30</v>
      </c>
    </row>
    <row r="14" spans="1:28">
      <c r="A14" s="22"/>
      <c r="B14" s="13">
        <v>13</v>
      </c>
      <c r="C14">
        <v>21</v>
      </c>
      <c r="D14">
        <v>26</v>
      </c>
      <c r="E14">
        <v>31</v>
      </c>
      <c r="F14">
        <v>45</v>
      </c>
      <c r="G14">
        <v>30</v>
      </c>
      <c r="H14">
        <v>0</v>
      </c>
      <c r="I14">
        <v>73</v>
      </c>
      <c r="J14">
        <v>27</v>
      </c>
      <c r="K14">
        <v>45</v>
      </c>
      <c r="L14">
        <v>48</v>
      </c>
      <c r="M14">
        <v>25</v>
      </c>
      <c r="N14">
        <v>33</v>
      </c>
      <c r="O14" s="4">
        <f t="shared" si="1"/>
        <v>70.126016691829918</v>
      </c>
      <c r="R14">
        <v>41</v>
      </c>
      <c r="S14">
        <v>31</v>
      </c>
      <c r="T14">
        <v>12</v>
      </c>
      <c r="U14">
        <v>38</v>
      </c>
      <c r="V14">
        <v>13</v>
      </c>
      <c r="W14">
        <v>7</v>
      </c>
      <c r="X14">
        <v>27</v>
      </c>
      <c r="Y14">
        <v>19</v>
      </c>
      <c r="Z14">
        <v>28</v>
      </c>
      <c r="AA14">
        <v>38</v>
      </c>
      <c r="AB14">
        <v>13</v>
      </c>
    </row>
    <row r="15" spans="1:28">
      <c r="A15" s="22"/>
      <c r="B15" s="13">
        <v>14</v>
      </c>
      <c r="C15">
        <v>0</v>
      </c>
      <c r="D15">
        <v>15</v>
      </c>
      <c r="E15">
        <v>14</v>
      </c>
      <c r="F15">
        <v>3</v>
      </c>
      <c r="G15">
        <v>29</v>
      </c>
      <c r="H15">
        <v>28</v>
      </c>
      <c r="I15">
        <v>51</v>
      </c>
      <c r="J15">
        <v>9</v>
      </c>
      <c r="K15">
        <v>48</v>
      </c>
      <c r="L15">
        <v>34</v>
      </c>
      <c r="M15">
        <v>9</v>
      </c>
      <c r="N15">
        <v>45</v>
      </c>
      <c r="O15" s="4">
        <f t="shared" si="1"/>
        <v>48.992148647716789</v>
      </c>
      <c r="R15">
        <v>49</v>
      </c>
      <c r="S15">
        <v>42</v>
      </c>
      <c r="T15">
        <v>17</v>
      </c>
      <c r="U15">
        <v>0</v>
      </c>
      <c r="V15">
        <v>49</v>
      </c>
      <c r="W15">
        <v>42</v>
      </c>
      <c r="X15">
        <v>16</v>
      </c>
      <c r="Y15">
        <v>17</v>
      </c>
      <c r="Z15">
        <v>38</v>
      </c>
      <c r="AA15">
        <v>24</v>
      </c>
      <c r="AB15">
        <v>32</v>
      </c>
    </row>
    <row r="16" spans="1:28">
      <c r="A16" s="22"/>
      <c r="B16" s="13">
        <v>15</v>
      </c>
      <c r="C16">
        <v>21</v>
      </c>
      <c r="D16">
        <v>17</v>
      </c>
      <c r="E16">
        <v>31</v>
      </c>
      <c r="F16">
        <v>17</v>
      </c>
      <c r="G16">
        <v>38</v>
      </c>
      <c r="H16">
        <v>23</v>
      </c>
      <c r="I16">
        <v>49</v>
      </c>
      <c r="J16">
        <v>40</v>
      </c>
      <c r="K16">
        <v>27</v>
      </c>
      <c r="L16">
        <v>29</v>
      </c>
      <c r="M16">
        <v>24</v>
      </c>
      <c r="N16">
        <v>0</v>
      </c>
      <c r="O16" s="4">
        <f t="shared" si="1"/>
        <v>47.070887916433783</v>
      </c>
      <c r="R16">
        <v>12</v>
      </c>
      <c r="S16">
        <v>20</v>
      </c>
      <c r="T16">
        <v>25</v>
      </c>
      <c r="U16">
        <v>35</v>
      </c>
      <c r="V16">
        <v>42</v>
      </c>
      <c r="W16">
        <v>17</v>
      </c>
      <c r="X16">
        <v>12</v>
      </c>
      <c r="Y16">
        <v>37</v>
      </c>
      <c r="Z16">
        <v>38</v>
      </c>
      <c r="AA16">
        <v>33</v>
      </c>
      <c r="AB16">
        <v>22</v>
      </c>
    </row>
    <row r="17" spans="1:28">
      <c r="A17" s="22"/>
      <c r="B17" s="13">
        <v>16</v>
      </c>
      <c r="C17">
        <v>15</v>
      </c>
      <c r="D17">
        <v>33</v>
      </c>
      <c r="E17">
        <v>43</v>
      </c>
      <c r="F17">
        <v>13</v>
      </c>
      <c r="G17">
        <v>29</v>
      </c>
      <c r="H17">
        <v>24</v>
      </c>
      <c r="I17">
        <v>17</v>
      </c>
      <c r="J17">
        <v>27</v>
      </c>
      <c r="K17">
        <v>9</v>
      </c>
      <c r="L17">
        <v>32</v>
      </c>
      <c r="M17">
        <v>16</v>
      </c>
      <c r="N17">
        <v>35</v>
      </c>
      <c r="O17" s="4">
        <f t="shared" si="1"/>
        <v>16.330716215905596</v>
      </c>
      <c r="Z17">
        <v>51</v>
      </c>
      <c r="AA17">
        <v>15</v>
      </c>
    </row>
    <row r="18" spans="1:28">
      <c r="A18" s="22">
        <v>1997</v>
      </c>
      <c r="B18" s="13">
        <v>17</v>
      </c>
      <c r="C18">
        <v>10</v>
      </c>
      <c r="D18">
        <v>26</v>
      </c>
      <c r="E18">
        <v>38</v>
      </c>
      <c r="F18">
        <v>37</v>
      </c>
      <c r="G18">
        <v>31</v>
      </c>
      <c r="H18">
        <v>10</v>
      </c>
      <c r="I18">
        <v>56</v>
      </c>
      <c r="J18">
        <v>9</v>
      </c>
      <c r="K18">
        <v>23</v>
      </c>
      <c r="L18">
        <v>41</v>
      </c>
      <c r="M18">
        <v>21</v>
      </c>
      <c r="N18">
        <v>27</v>
      </c>
      <c r="O18" s="4">
        <f t="shared" si="1"/>
        <v>53.795300475924321</v>
      </c>
      <c r="R18">
        <v>10</v>
      </c>
      <c r="S18">
        <v>14</v>
      </c>
      <c r="T18">
        <v>15</v>
      </c>
      <c r="U18">
        <v>41</v>
      </c>
      <c r="V18">
        <v>7</v>
      </c>
      <c r="W18">
        <v>14</v>
      </c>
      <c r="X18">
        <v>17</v>
      </c>
      <c r="Y18">
        <v>21</v>
      </c>
      <c r="Z18">
        <v>16</v>
      </c>
      <c r="AA18">
        <v>16</v>
      </c>
      <c r="AB18">
        <v>35</v>
      </c>
    </row>
    <row r="19" spans="1:28">
      <c r="A19" s="22"/>
      <c r="B19" s="13">
        <v>18</v>
      </c>
      <c r="C19">
        <v>6</v>
      </c>
      <c r="D19">
        <v>0</v>
      </c>
      <c r="E19">
        <v>7</v>
      </c>
      <c r="F19">
        <v>23</v>
      </c>
      <c r="G19">
        <v>38</v>
      </c>
      <c r="H19">
        <v>43</v>
      </c>
      <c r="I19">
        <v>49</v>
      </c>
      <c r="J19">
        <v>25</v>
      </c>
      <c r="K19">
        <v>27</v>
      </c>
      <c r="L19">
        <v>31</v>
      </c>
      <c r="M19">
        <v>59</v>
      </c>
      <c r="N19">
        <v>26</v>
      </c>
      <c r="O19" s="4">
        <f t="shared" si="1"/>
        <v>47.070887916433783</v>
      </c>
      <c r="R19">
        <v>29</v>
      </c>
      <c r="S19">
        <v>21</v>
      </c>
      <c r="T19">
        <v>20</v>
      </c>
      <c r="U19">
        <v>36</v>
      </c>
      <c r="V19">
        <v>45</v>
      </c>
      <c r="W19">
        <v>23</v>
      </c>
      <c r="X19">
        <v>24</v>
      </c>
      <c r="Y19">
        <v>42</v>
      </c>
      <c r="Z19">
        <v>27</v>
      </c>
      <c r="AA19">
        <v>56</v>
      </c>
      <c r="AB19">
        <v>17</v>
      </c>
    </row>
    <row r="20" spans="1:28">
      <c r="A20" s="22"/>
      <c r="B20" s="13">
        <v>19</v>
      </c>
      <c r="C20">
        <v>7</v>
      </c>
      <c r="D20">
        <v>6</v>
      </c>
      <c r="E20">
        <v>24</v>
      </c>
      <c r="F20">
        <v>28</v>
      </c>
      <c r="G20">
        <v>17</v>
      </c>
      <c r="H20">
        <v>15</v>
      </c>
      <c r="I20">
        <v>29</v>
      </c>
      <c r="J20">
        <v>6</v>
      </c>
      <c r="K20">
        <v>31</v>
      </c>
      <c r="L20">
        <v>16</v>
      </c>
      <c r="M20">
        <v>45</v>
      </c>
      <c r="N20">
        <v>31</v>
      </c>
      <c r="O20" s="4">
        <f t="shared" si="1"/>
        <v>27.858280603603667</v>
      </c>
      <c r="R20">
        <v>42</v>
      </c>
      <c r="S20">
        <v>17</v>
      </c>
      <c r="T20">
        <v>7</v>
      </c>
      <c r="U20">
        <v>26</v>
      </c>
      <c r="V20">
        <v>11</v>
      </c>
      <c r="W20">
        <v>17</v>
      </c>
      <c r="X20">
        <v>24</v>
      </c>
      <c r="Y20">
        <v>33</v>
      </c>
      <c r="Z20">
        <v>29</v>
      </c>
      <c r="AA20">
        <v>17</v>
      </c>
      <c r="AB20">
        <v>16</v>
      </c>
    </row>
    <row r="21" spans="1:28">
      <c r="A21" s="22"/>
      <c r="B21" s="13">
        <v>20</v>
      </c>
      <c r="C21">
        <v>3</v>
      </c>
      <c r="D21">
        <v>0</v>
      </c>
      <c r="E21">
        <v>62</v>
      </c>
      <c r="F21">
        <v>23</v>
      </c>
      <c r="G21">
        <v>7</v>
      </c>
      <c r="H21">
        <v>21</v>
      </c>
      <c r="I21">
        <v>35</v>
      </c>
      <c r="J21">
        <v>19</v>
      </c>
      <c r="K21">
        <v>49</v>
      </c>
      <c r="L21">
        <v>30</v>
      </c>
      <c r="M21">
        <v>48</v>
      </c>
      <c r="N21">
        <v>20</v>
      </c>
      <c r="O21" s="4">
        <f t="shared" si="1"/>
        <v>33.622062797452699</v>
      </c>
      <c r="R21">
        <v>47</v>
      </c>
      <c r="S21">
        <v>24</v>
      </c>
      <c r="T21">
        <v>6</v>
      </c>
      <c r="U21">
        <v>13</v>
      </c>
      <c r="V21">
        <v>37</v>
      </c>
      <c r="W21">
        <v>23</v>
      </c>
      <c r="X21">
        <v>7</v>
      </c>
      <c r="Y21">
        <v>50</v>
      </c>
      <c r="Z21">
        <v>30</v>
      </c>
      <c r="AA21">
        <v>13</v>
      </c>
      <c r="AB21">
        <v>2</v>
      </c>
    </row>
    <row r="22" spans="1:28">
      <c r="A22" s="22"/>
      <c r="B22" s="13">
        <v>21</v>
      </c>
      <c r="C22">
        <v>6</v>
      </c>
      <c r="D22">
        <v>0</v>
      </c>
      <c r="E22">
        <v>35</v>
      </c>
      <c r="F22">
        <v>24</v>
      </c>
      <c r="G22">
        <v>13</v>
      </c>
      <c r="H22">
        <v>3</v>
      </c>
      <c r="I22">
        <v>69</v>
      </c>
      <c r="J22">
        <v>6</v>
      </c>
      <c r="K22">
        <v>37</v>
      </c>
      <c r="L22">
        <v>8</v>
      </c>
      <c r="M22">
        <v>17</v>
      </c>
      <c r="N22">
        <v>22</v>
      </c>
      <c r="O22" s="4">
        <f t="shared" si="1"/>
        <v>66.283495229263892</v>
      </c>
      <c r="R22">
        <v>31</v>
      </c>
      <c r="S22">
        <v>24</v>
      </c>
      <c r="T22">
        <v>34</v>
      </c>
      <c r="U22">
        <v>48</v>
      </c>
      <c r="V22">
        <v>51</v>
      </c>
      <c r="W22">
        <v>10</v>
      </c>
      <c r="X22">
        <v>7</v>
      </c>
      <c r="Y22">
        <v>25</v>
      </c>
      <c r="Z22">
        <v>21</v>
      </c>
      <c r="AA22">
        <v>28</v>
      </c>
      <c r="AB22">
        <v>24</v>
      </c>
    </row>
    <row r="23" spans="1:28">
      <c r="A23" s="22"/>
      <c r="B23" s="13">
        <v>22</v>
      </c>
      <c r="C23">
        <v>21</v>
      </c>
      <c r="D23">
        <v>23</v>
      </c>
      <c r="E23">
        <v>10</v>
      </c>
      <c r="F23">
        <v>34</v>
      </c>
      <c r="G23">
        <v>21</v>
      </c>
      <c r="H23">
        <v>3</v>
      </c>
      <c r="I23">
        <v>45</v>
      </c>
      <c r="J23">
        <v>27</v>
      </c>
      <c r="K23">
        <v>31</v>
      </c>
      <c r="L23">
        <v>42</v>
      </c>
      <c r="M23">
        <v>22</v>
      </c>
      <c r="N23">
        <v>13</v>
      </c>
      <c r="O23" s="4">
        <f t="shared" si="1"/>
        <v>43.228366453867757</v>
      </c>
      <c r="R23">
        <v>43</v>
      </c>
      <c r="S23">
        <v>38</v>
      </c>
      <c r="T23">
        <v>16</v>
      </c>
      <c r="U23">
        <v>37</v>
      </c>
      <c r="V23">
        <v>41</v>
      </c>
      <c r="W23">
        <v>24</v>
      </c>
      <c r="X23">
        <v>7</v>
      </c>
      <c r="Y23">
        <v>30</v>
      </c>
      <c r="Z23">
        <v>10</v>
      </c>
      <c r="AA23">
        <v>38</v>
      </c>
      <c r="AB23">
        <v>27</v>
      </c>
    </row>
    <row r="24" spans="1:28">
      <c r="A24" s="22"/>
      <c r="B24" s="13">
        <v>23</v>
      </c>
      <c r="C24">
        <v>6</v>
      </c>
      <c r="D24">
        <v>12</v>
      </c>
      <c r="E24">
        <v>14</v>
      </c>
      <c r="F24">
        <v>26</v>
      </c>
      <c r="G24">
        <v>27</v>
      </c>
      <c r="H24">
        <v>24</v>
      </c>
      <c r="I24">
        <v>77</v>
      </c>
      <c r="J24">
        <v>34</v>
      </c>
      <c r="K24">
        <v>41</v>
      </c>
      <c r="L24">
        <v>35</v>
      </c>
      <c r="M24">
        <v>17</v>
      </c>
      <c r="N24">
        <v>16</v>
      </c>
      <c r="O24" s="4">
        <f t="shared" si="1"/>
        <v>73.968538154395944</v>
      </c>
      <c r="R24">
        <v>20</v>
      </c>
      <c r="S24">
        <v>3</v>
      </c>
      <c r="T24">
        <v>31</v>
      </c>
      <c r="U24">
        <v>28</v>
      </c>
      <c r="V24">
        <v>42</v>
      </c>
      <c r="W24">
        <v>14</v>
      </c>
      <c r="X24">
        <v>32</v>
      </c>
      <c r="Y24">
        <v>3</v>
      </c>
      <c r="Z24">
        <v>45</v>
      </c>
      <c r="AA24">
        <v>51</v>
      </c>
      <c r="AB24">
        <v>21</v>
      </c>
    </row>
    <row r="25" spans="1:28">
      <c r="A25" s="22"/>
      <c r="B25" s="13">
        <v>24</v>
      </c>
      <c r="C25">
        <v>17</v>
      </c>
      <c r="D25">
        <v>7</v>
      </c>
      <c r="E25">
        <v>31</v>
      </c>
      <c r="F25">
        <v>20</v>
      </c>
      <c r="G25">
        <v>49</v>
      </c>
      <c r="H25">
        <v>0</v>
      </c>
      <c r="I25">
        <v>27</v>
      </c>
      <c r="J25">
        <v>15</v>
      </c>
      <c r="K25">
        <v>14</v>
      </c>
      <c r="L25">
        <v>14</v>
      </c>
      <c r="M25">
        <v>56</v>
      </c>
      <c r="N25">
        <v>10</v>
      </c>
      <c r="O25" s="4">
        <f t="shared" si="1"/>
        <v>25.937019872320654</v>
      </c>
      <c r="Y25">
        <v>24</v>
      </c>
      <c r="Z25">
        <v>16</v>
      </c>
      <c r="AA25">
        <v>27</v>
      </c>
    </row>
    <row r="26" spans="1:28">
      <c r="A26" s="22">
        <v>1998</v>
      </c>
      <c r="B26" s="13">
        <v>25</v>
      </c>
      <c r="C26">
        <v>14</v>
      </c>
      <c r="D26">
        <v>20</v>
      </c>
      <c r="E26">
        <v>37</v>
      </c>
      <c r="F26">
        <v>29</v>
      </c>
      <c r="G26">
        <v>17</v>
      </c>
      <c r="H26">
        <v>21</v>
      </c>
      <c r="I26">
        <v>24</v>
      </c>
      <c r="J26">
        <v>7</v>
      </c>
      <c r="K26">
        <v>28</v>
      </c>
      <c r="L26">
        <v>9</v>
      </c>
      <c r="M26">
        <v>56</v>
      </c>
      <c r="N26">
        <v>38</v>
      </c>
      <c r="O26" s="4">
        <f t="shared" si="1"/>
        <v>23.055128775396138</v>
      </c>
      <c r="R26">
        <v>18</v>
      </c>
      <c r="S26">
        <v>24</v>
      </c>
      <c r="T26">
        <v>28</v>
      </c>
      <c r="U26">
        <v>48</v>
      </c>
      <c r="V26">
        <v>41</v>
      </c>
      <c r="W26">
        <v>16</v>
      </c>
      <c r="X26">
        <v>25</v>
      </c>
      <c r="Y26">
        <v>38</v>
      </c>
      <c r="Z26">
        <v>7</v>
      </c>
      <c r="AA26">
        <v>24</v>
      </c>
      <c r="AB26">
        <v>31</v>
      </c>
    </row>
    <row r="27" spans="1:28">
      <c r="A27" s="22"/>
      <c r="B27" s="13">
        <v>26</v>
      </c>
      <c r="C27">
        <v>13</v>
      </c>
      <c r="D27">
        <v>31</v>
      </c>
      <c r="E27">
        <v>9</v>
      </c>
      <c r="F27">
        <v>12</v>
      </c>
      <c r="G27">
        <v>38</v>
      </c>
      <c r="H27">
        <v>17</v>
      </c>
      <c r="I27">
        <v>21</v>
      </c>
      <c r="J27">
        <v>10</v>
      </c>
      <c r="K27">
        <v>41</v>
      </c>
      <c r="L27">
        <v>27</v>
      </c>
      <c r="M27">
        <v>24</v>
      </c>
      <c r="N27">
        <v>24</v>
      </c>
      <c r="O27" s="4">
        <f t="shared" si="1"/>
        <v>20.173237678471619</v>
      </c>
      <c r="R27">
        <v>27</v>
      </c>
      <c r="S27">
        <v>33</v>
      </c>
      <c r="T27">
        <v>23</v>
      </c>
      <c r="U27">
        <v>16</v>
      </c>
      <c r="V27">
        <v>35</v>
      </c>
      <c r="W27">
        <v>29</v>
      </c>
      <c r="X27">
        <v>3</v>
      </c>
      <c r="Y27">
        <v>17</v>
      </c>
      <c r="Z27">
        <v>54</v>
      </c>
      <c r="AA27">
        <v>35</v>
      </c>
      <c r="AB27">
        <v>31</v>
      </c>
    </row>
    <row r="28" spans="1:28">
      <c r="A28" s="22"/>
      <c r="B28" s="13">
        <v>27</v>
      </c>
      <c r="C28">
        <v>0</v>
      </c>
      <c r="D28">
        <v>14</v>
      </c>
      <c r="E28">
        <v>26</v>
      </c>
      <c r="F28">
        <v>12</v>
      </c>
      <c r="G28">
        <v>18</v>
      </c>
      <c r="H28">
        <v>15</v>
      </c>
      <c r="I28">
        <v>41</v>
      </c>
      <c r="J28">
        <v>24</v>
      </c>
      <c r="K28">
        <v>45</v>
      </c>
      <c r="L28">
        <v>31</v>
      </c>
      <c r="M28">
        <v>13</v>
      </c>
      <c r="N28">
        <v>31</v>
      </c>
      <c r="O28" s="4">
        <f t="shared" si="1"/>
        <v>39.385844991301738</v>
      </c>
      <c r="R28">
        <v>9</v>
      </c>
      <c r="S28">
        <v>19</v>
      </c>
      <c r="T28">
        <v>21</v>
      </c>
      <c r="U28">
        <v>52</v>
      </c>
      <c r="V28">
        <v>20</v>
      </c>
      <c r="W28">
        <v>31</v>
      </c>
      <c r="X28">
        <v>6</v>
      </c>
      <c r="Y28">
        <v>20</v>
      </c>
      <c r="Z28">
        <v>34</v>
      </c>
      <c r="AA28">
        <v>17</v>
      </c>
      <c r="AB28">
        <v>24</v>
      </c>
    </row>
    <row r="29" spans="1:28">
      <c r="A29" s="22"/>
      <c r="B29" s="13">
        <v>28</v>
      </c>
      <c r="C29">
        <v>3</v>
      </c>
      <c r="D29">
        <v>10</v>
      </c>
      <c r="E29">
        <v>7</v>
      </c>
      <c r="F29">
        <v>21</v>
      </c>
      <c r="G29">
        <v>29</v>
      </c>
      <c r="H29">
        <v>19</v>
      </c>
      <c r="I29">
        <v>20</v>
      </c>
      <c r="J29">
        <v>6</v>
      </c>
      <c r="K29">
        <v>36</v>
      </c>
      <c r="L29">
        <v>27</v>
      </c>
      <c r="M29">
        <v>42</v>
      </c>
      <c r="N29">
        <v>37</v>
      </c>
      <c r="O29" s="4">
        <f t="shared" si="1"/>
        <v>19.212607312830116</v>
      </c>
      <c r="R29">
        <v>19</v>
      </c>
      <c r="S29">
        <v>7</v>
      </c>
      <c r="T29">
        <v>24</v>
      </c>
      <c r="U29">
        <v>52</v>
      </c>
      <c r="V29">
        <v>28</v>
      </c>
      <c r="W29">
        <v>14</v>
      </c>
      <c r="X29">
        <v>26</v>
      </c>
      <c r="Y29">
        <v>41</v>
      </c>
      <c r="Z29">
        <v>30</v>
      </c>
      <c r="AA29">
        <v>17</v>
      </c>
      <c r="AB29">
        <v>17</v>
      </c>
    </row>
    <row r="30" spans="1:28">
      <c r="A30" s="22"/>
      <c r="B30" s="13">
        <v>29</v>
      </c>
      <c r="C30">
        <v>9</v>
      </c>
      <c r="D30">
        <v>7</v>
      </c>
      <c r="E30">
        <v>0</v>
      </c>
      <c r="F30">
        <v>15</v>
      </c>
      <c r="G30">
        <v>28</v>
      </c>
      <c r="H30">
        <v>10</v>
      </c>
      <c r="I30">
        <v>16</v>
      </c>
      <c r="J30">
        <v>10</v>
      </c>
      <c r="K30">
        <v>38</v>
      </c>
      <c r="L30">
        <v>0</v>
      </c>
      <c r="M30">
        <v>36</v>
      </c>
      <c r="N30">
        <v>31</v>
      </c>
      <c r="O30" s="4">
        <f t="shared" si="1"/>
        <v>15.370085850264092</v>
      </c>
      <c r="R30">
        <v>17</v>
      </c>
      <c r="S30">
        <v>14</v>
      </c>
      <c r="T30">
        <v>33</v>
      </c>
      <c r="U30">
        <v>54</v>
      </c>
      <c r="V30">
        <v>38</v>
      </c>
      <c r="W30">
        <v>20</v>
      </c>
      <c r="X30">
        <v>17</v>
      </c>
      <c r="Y30">
        <v>6</v>
      </c>
      <c r="Z30">
        <v>37</v>
      </c>
      <c r="AA30">
        <v>29</v>
      </c>
      <c r="AB30">
        <v>10</v>
      </c>
    </row>
    <row r="31" spans="1:28">
      <c r="A31" s="22"/>
      <c r="B31" s="13">
        <v>30</v>
      </c>
      <c r="C31">
        <v>0</v>
      </c>
      <c r="D31">
        <v>16</v>
      </c>
      <c r="E31">
        <v>14</v>
      </c>
      <c r="F31">
        <v>27</v>
      </c>
      <c r="G31">
        <v>24</v>
      </c>
      <c r="H31">
        <v>7</v>
      </c>
      <c r="I31">
        <v>42</v>
      </c>
      <c r="J31">
        <v>5</v>
      </c>
      <c r="K31">
        <v>24</v>
      </c>
      <c r="L31">
        <v>41</v>
      </c>
      <c r="M31">
        <v>56</v>
      </c>
      <c r="N31">
        <v>26</v>
      </c>
      <c r="O31" s="4">
        <f t="shared" si="1"/>
        <v>40.346475356943238</v>
      </c>
      <c r="R31">
        <v>14</v>
      </c>
      <c r="S31">
        <v>8</v>
      </c>
      <c r="T31">
        <v>6</v>
      </c>
      <c r="U31">
        <v>49</v>
      </c>
      <c r="V31">
        <v>14</v>
      </c>
      <c r="W31">
        <v>6</v>
      </c>
      <c r="X31">
        <v>0</v>
      </c>
      <c r="Y31">
        <v>34</v>
      </c>
      <c r="Z31">
        <v>35</v>
      </c>
      <c r="AA31">
        <v>17</v>
      </c>
      <c r="AB31">
        <v>26</v>
      </c>
    </row>
    <row r="32" spans="1:28">
      <c r="A32" s="22"/>
      <c r="B32" s="13">
        <v>31</v>
      </c>
      <c r="C32">
        <v>31</v>
      </c>
      <c r="D32">
        <v>20</v>
      </c>
      <c r="E32">
        <v>14</v>
      </c>
      <c r="F32">
        <v>27</v>
      </c>
      <c r="G32">
        <v>41</v>
      </c>
      <c r="H32">
        <v>19</v>
      </c>
      <c r="I32">
        <v>30</v>
      </c>
      <c r="J32">
        <v>21</v>
      </c>
      <c r="K32">
        <v>45</v>
      </c>
      <c r="L32">
        <v>3</v>
      </c>
      <c r="M32">
        <v>25</v>
      </c>
      <c r="N32">
        <v>10</v>
      </c>
      <c r="O32" s="4">
        <f t="shared" si="1"/>
        <v>28.81891096924517</v>
      </c>
      <c r="R32">
        <v>37</v>
      </c>
      <c r="S32">
        <v>23</v>
      </c>
      <c r="T32">
        <v>20</v>
      </c>
      <c r="U32">
        <v>31</v>
      </c>
      <c r="V32">
        <v>25</v>
      </c>
      <c r="W32">
        <v>16</v>
      </c>
      <c r="X32">
        <v>28</v>
      </c>
      <c r="Y32">
        <v>24</v>
      </c>
      <c r="Z32">
        <v>26</v>
      </c>
      <c r="AA32">
        <v>24</v>
      </c>
      <c r="AB32">
        <v>42</v>
      </c>
    </row>
    <row r="33" spans="1:28">
      <c r="A33" s="22"/>
      <c r="B33" s="13">
        <v>32</v>
      </c>
      <c r="C33">
        <v>9</v>
      </c>
      <c r="D33">
        <v>7</v>
      </c>
      <c r="E33">
        <v>7</v>
      </c>
      <c r="F33">
        <v>16</v>
      </c>
      <c r="G33">
        <v>28</v>
      </c>
      <c r="H33">
        <v>49</v>
      </c>
      <c r="I33">
        <v>16</v>
      </c>
      <c r="J33">
        <v>10</v>
      </c>
      <c r="K33">
        <v>31</v>
      </c>
      <c r="L33">
        <v>51</v>
      </c>
      <c r="M33">
        <v>52</v>
      </c>
      <c r="N33">
        <v>24</v>
      </c>
      <c r="O33" s="4">
        <f t="shared" si="1"/>
        <v>15.370085850264092</v>
      </c>
      <c r="W33">
        <v>10</v>
      </c>
      <c r="X33">
        <v>20</v>
      </c>
      <c r="AB33">
        <v>17</v>
      </c>
    </row>
    <row r="34" spans="1:28">
      <c r="A34" s="22">
        <v>1999</v>
      </c>
      <c r="B34" s="13">
        <v>33</v>
      </c>
      <c r="C34">
        <v>10</v>
      </c>
      <c r="D34">
        <v>24</v>
      </c>
      <c r="E34">
        <v>3</v>
      </c>
      <c r="F34">
        <v>21</v>
      </c>
      <c r="G34">
        <v>27</v>
      </c>
      <c r="H34">
        <v>33</v>
      </c>
      <c r="I34">
        <v>40</v>
      </c>
      <c r="J34">
        <v>23</v>
      </c>
      <c r="K34">
        <v>17</v>
      </c>
      <c r="L34">
        <v>45</v>
      </c>
      <c r="M34">
        <v>31</v>
      </c>
      <c r="N34">
        <v>16</v>
      </c>
      <c r="O34" s="4">
        <f t="shared" si="1"/>
        <v>38.425214625660232</v>
      </c>
      <c r="R34">
        <v>51</v>
      </c>
      <c r="S34">
        <v>28</v>
      </c>
      <c r="T34">
        <v>17</v>
      </c>
      <c r="U34">
        <v>35</v>
      </c>
      <c r="V34">
        <v>39</v>
      </c>
      <c r="W34">
        <v>10</v>
      </c>
      <c r="X34">
        <v>41</v>
      </c>
      <c r="Y34">
        <v>41</v>
      </c>
      <c r="Z34">
        <v>62</v>
      </c>
      <c r="AA34">
        <v>19</v>
      </c>
      <c r="AB34">
        <v>21</v>
      </c>
    </row>
    <row r="35" spans="1:28">
      <c r="A35" s="22"/>
      <c r="B35" s="13">
        <v>34</v>
      </c>
      <c r="C35">
        <v>31</v>
      </c>
      <c r="D35">
        <v>34</v>
      </c>
      <c r="E35">
        <v>7</v>
      </c>
      <c r="F35">
        <v>38</v>
      </c>
      <c r="G35">
        <v>49</v>
      </c>
      <c r="H35">
        <v>17</v>
      </c>
      <c r="I35">
        <v>38</v>
      </c>
      <c r="J35">
        <v>14</v>
      </c>
      <c r="K35">
        <v>25</v>
      </c>
      <c r="L35">
        <v>31</v>
      </c>
      <c r="M35">
        <v>12</v>
      </c>
      <c r="N35">
        <v>42</v>
      </c>
      <c r="O35" s="4">
        <f t="shared" si="1"/>
        <v>36.503953894377219</v>
      </c>
      <c r="R35">
        <v>46</v>
      </c>
      <c r="S35">
        <v>24</v>
      </c>
      <c r="T35">
        <v>9</v>
      </c>
      <c r="U35">
        <v>35</v>
      </c>
      <c r="V35">
        <v>21</v>
      </c>
      <c r="W35">
        <v>0</v>
      </c>
      <c r="X35">
        <v>28</v>
      </c>
      <c r="Y35">
        <v>21</v>
      </c>
      <c r="Z35">
        <v>17</v>
      </c>
      <c r="AA35">
        <v>45</v>
      </c>
      <c r="AB35">
        <v>21</v>
      </c>
    </row>
    <row r="36" spans="1:28">
      <c r="A36" s="22"/>
      <c r="B36" s="13">
        <v>35</v>
      </c>
      <c r="C36">
        <v>7</v>
      </c>
      <c r="D36">
        <v>34</v>
      </c>
      <c r="E36">
        <v>21</v>
      </c>
      <c r="F36">
        <v>31</v>
      </c>
      <c r="G36">
        <v>34</v>
      </c>
      <c r="H36">
        <v>37</v>
      </c>
      <c r="I36">
        <v>49</v>
      </c>
      <c r="J36">
        <v>17</v>
      </c>
      <c r="K36">
        <v>10</v>
      </c>
      <c r="L36">
        <v>23</v>
      </c>
      <c r="M36">
        <v>22</v>
      </c>
      <c r="N36">
        <v>20</v>
      </c>
      <c r="O36" s="4">
        <f t="shared" si="1"/>
        <v>47.070887916433783</v>
      </c>
      <c r="R36">
        <v>10</v>
      </c>
      <c r="S36">
        <v>12</v>
      </c>
      <c r="T36">
        <v>17</v>
      </c>
      <c r="U36">
        <v>50</v>
      </c>
      <c r="V36">
        <v>0</v>
      </c>
      <c r="W36">
        <v>13</v>
      </c>
      <c r="X36">
        <v>51</v>
      </c>
      <c r="Y36">
        <v>3</v>
      </c>
      <c r="Z36">
        <v>38</v>
      </c>
      <c r="AA36">
        <v>34</v>
      </c>
      <c r="AB36">
        <v>31</v>
      </c>
    </row>
    <row r="37" spans="1:28">
      <c r="A37" s="22"/>
      <c r="B37" s="13">
        <v>36</v>
      </c>
      <c r="C37">
        <v>35</v>
      </c>
      <c r="D37">
        <v>0</v>
      </c>
      <c r="E37">
        <v>31</v>
      </c>
      <c r="F37">
        <v>29</v>
      </c>
      <c r="G37">
        <v>28</v>
      </c>
      <c r="H37">
        <v>17</v>
      </c>
      <c r="I37">
        <v>20</v>
      </c>
      <c r="J37">
        <v>23</v>
      </c>
      <c r="K37">
        <v>20</v>
      </c>
      <c r="L37">
        <v>31</v>
      </c>
      <c r="M37">
        <v>52</v>
      </c>
      <c r="N37">
        <v>59</v>
      </c>
      <c r="O37" s="4">
        <f t="shared" si="1"/>
        <v>19.212607312830116</v>
      </c>
      <c r="R37">
        <v>16</v>
      </c>
      <c r="S37">
        <v>41</v>
      </c>
      <c r="T37">
        <v>21</v>
      </c>
      <c r="U37">
        <v>44</v>
      </c>
      <c r="V37">
        <v>34</v>
      </c>
      <c r="W37">
        <v>7</v>
      </c>
      <c r="X37">
        <v>24</v>
      </c>
      <c r="Y37">
        <v>21</v>
      </c>
      <c r="Z37">
        <v>44</v>
      </c>
      <c r="AA37">
        <v>6</v>
      </c>
      <c r="AB37">
        <v>35</v>
      </c>
    </row>
    <row r="38" spans="1:28">
      <c r="A38" s="22"/>
      <c r="B38" s="13">
        <v>37</v>
      </c>
      <c r="C38">
        <v>7</v>
      </c>
      <c r="D38">
        <v>38</v>
      </c>
      <c r="E38">
        <v>11</v>
      </c>
      <c r="F38">
        <v>34</v>
      </c>
      <c r="G38">
        <v>10</v>
      </c>
      <c r="H38">
        <v>28</v>
      </c>
      <c r="I38">
        <v>24</v>
      </c>
      <c r="J38">
        <v>19</v>
      </c>
      <c r="K38">
        <v>41</v>
      </c>
      <c r="L38">
        <v>27</v>
      </c>
      <c r="M38">
        <v>25</v>
      </c>
      <c r="N38">
        <v>40</v>
      </c>
      <c r="O38" s="4">
        <f t="shared" si="1"/>
        <v>23.055128775396138</v>
      </c>
      <c r="R38">
        <v>38</v>
      </c>
      <c r="S38">
        <v>16</v>
      </c>
      <c r="T38">
        <v>45</v>
      </c>
      <c r="U38">
        <v>48</v>
      </c>
      <c r="V38">
        <v>0</v>
      </c>
      <c r="W38">
        <v>7</v>
      </c>
      <c r="X38">
        <v>37</v>
      </c>
      <c r="Y38">
        <v>45</v>
      </c>
      <c r="Z38">
        <v>34</v>
      </c>
      <c r="AA38">
        <v>21</v>
      </c>
      <c r="AB38">
        <v>7</v>
      </c>
    </row>
    <row r="39" spans="1:28">
      <c r="A39" s="22"/>
      <c r="B39" s="13">
        <v>38</v>
      </c>
      <c r="C39">
        <v>40</v>
      </c>
      <c r="D39">
        <v>31</v>
      </c>
      <c r="E39">
        <v>24</v>
      </c>
      <c r="F39">
        <v>37</v>
      </c>
      <c r="G39">
        <v>23</v>
      </c>
      <c r="H39">
        <v>24</v>
      </c>
      <c r="I39">
        <v>37</v>
      </c>
      <c r="J39">
        <v>3</v>
      </c>
      <c r="K39">
        <v>7</v>
      </c>
      <c r="L39">
        <v>23</v>
      </c>
      <c r="M39">
        <v>33</v>
      </c>
      <c r="N39">
        <v>35</v>
      </c>
      <c r="O39" s="4">
        <f t="shared" si="1"/>
        <v>35.543323528735712</v>
      </c>
      <c r="R39">
        <v>14</v>
      </c>
      <c r="S39">
        <v>10</v>
      </c>
      <c r="T39">
        <v>13</v>
      </c>
      <c r="U39">
        <v>20</v>
      </c>
      <c r="V39">
        <v>14</v>
      </c>
      <c r="W39">
        <v>10</v>
      </c>
      <c r="X39">
        <v>31</v>
      </c>
      <c r="Y39">
        <v>34</v>
      </c>
      <c r="Z39">
        <v>58</v>
      </c>
      <c r="AA39">
        <v>51</v>
      </c>
      <c r="AB39">
        <v>28</v>
      </c>
    </row>
    <row r="40" spans="1:28">
      <c r="A40" s="22"/>
      <c r="B40" s="13">
        <v>39</v>
      </c>
      <c r="C40">
        <v>46</v>
      </c>
      <c r="D40">
        <v>20</v>
      </c>
      <c r="E40">
        <v>3</v>
      </c>
      <c r="F40">
        <v>31</v>
      </c>
      <c r="G40">
        <v>34</v>
      </c>
      <c r="H40">
        <v>44</v>
      </c>
      <c r="I40">
        <v>41</v>
      </c>
      <c r="J40">
        <v>0</v>
      </c>
      <c r="K40">
        <v>20</v>
      </c>
      <c r="L40">
        <v>27</v>
      </c>
      <c r="M40">
        <v>21</v>
      </c>
      <c r="N40">
        <v>28</v>
      </c>
      <c r="O40" s="4">
        <f t="shared" si="1"/>
        <v>39.385844991301738</v>
      </c>
      <c r="R40">
        <v>37</v>
      </c>
      <c r="S40">
        <v>28</v>
      </c>
      <c r="T40">
        <v>31</v>
      </c>
      <c r="U40">
        <v>66</v>
      </c>
      <c r="V40">
        <v>0</v>
      </c>
      <c r="W40">
        <v>0</v>
      </c>
      <c r="X40">
        <v>28</v>
      </c>
      <c r="Y40">
        <v>7</v>
      </c>
      <c r="Z40">
        <v>16</v>
      </c>
      <c r="AA40">
        <v>20</v>
      </c>
      <c r="AB40">
        <v>7</v>
      </c>
    </row>
    <row r="41" spans="1:28">
      <c r="A41" s="22"/>
      <c r="B41" s="13">
        <v>40</v>
      </c>
      <c r="C41">
        <v>29</v>
      </c>
      <c r="D41">
        <v>24</v>
      </c>
      <c r="E41">
        <v>21</v>
      </c>
      <c r="F41">
        <v>24</v>
      </c>
      <c r="G41">
        <v>35</v>
      </c>
      <c r="H41">
        <v>25</v>
      </c>
      <c r="I41">
        <v>33</v>
      </c>
      <c r="J41">
        <v>7</v>
      </c>
      <c r="K41">
        <v>17</v>
      </c>
      <c r="L41">
        <v>28</v>
      </c>
      <c r="M41">
        <v>30</v>
      </c>
      <c r="N41">
        <v>41</v>
      </c>
      <c r="O41" s="4">
        <f t="shared" si="1"/>
        <v>31.70080206616969</v>
      </c>
      <c r="W41">
        <v>14</v>
      </c>
      <c r="X41">
        <v>44</v>
      </c>
      <c r="AB41">
        <v>38</v>
      </c>
    </row>
    <row r="42" spans="1:28">
      <c r="A42" s="22">
        <v>2000</v>
      </c>
      <c r="B42" s="13">
        <v>41</v>
      </c>
      <c r="C42">
        <v>31</v>
      </c>
      <c r="D42">
        <v>45</v>
      </c>
      <c r="E42">
        <v>33</v>
      </c>
      <c r="F42">
        <v>35</v>
      </c>
      <c r="G42">
        <v>17</v>
      </c>
      <c r="H42">
        <v>24</v>
      </c>
      <c r="I42">
        <v>42</v>
      </c>
      <c r="J42">
        <v>47</v>
      </c>
      <c r="K42">
        <v>45</v>
      </c>
      <c r="L42">
        <v>6</v>
      </c>
      <c r="M42">
        <v>38</v>
      </c>
      <c r="N42">
        <v>44</v>
      </c>
      <c r="O42" s="4">
        <f t="shared" si="1"/>
        <v>40.346475356943238</v>
      </c>
      <c r="R42">
        <v>21</v>
      </c>
      <c r="S42">
        <v>31</v>
      </c>
      <c r="T42">
        <v>16</v>
      </c>
      <c r="U42">
        <v>44</v>
      </c>
      <c r="V42">
        <v>24</v>
      </c>
      <c r="W42">
        <v>17</v>
      </c>
      <c r="X42">
        <v>34</v>
      </c>
      <c r="Y42">
        <v>7</v>
      </c>
      <c r="Z42">
        <v>42</v>
      </c>
      <c r="AA42">
        <v>33</v>
      </c>
      <c r="AB42">
        <v>15</v>
      </c>
    </row>
    <row r="43" spans="1:28">
      <c r="A43" s="22"/>
      <c r="B43" s="13">
        <v>42</v>
      </c>
      <c r="C43">
        <v>10</v>
      </c>
      <c r="D43">
        <v>33</v>
      </c>
      <c r="E43">
        <v>21</v>
      </c>
      <c r="F43">
        <v>31</v>
      </c>
      <c r="G43">
        <v>16</v>
      </c>
      <c r="H43">
        <v>44</v>
      </c>
      <c r="I43">
        <v>49</v>
      </c>
      <c r="J43">
        <v>37</v>
      </c>
      <c r="K43">
        <v>23</v>
      </c>
      <c r="L43">
        <v>22</v>
      </c>
      <c r="M43">
        <v>20</v>
      </c>
      <c r="N43">
        <v>10</v>
      </c>
      <c r="O43" s="4">
        <f t="shared" si="1"/>
        <v>47.070887916433783</v>
      </c>
      <c r="R43">
        <v>26</v>
      </c>
      <c r="S43">
        <v>33</v>
      </c>
      <c r="T43">
        <v>13</v>
      </c>
      <c r="U43">
        <v>52</v>
      </c>
      <c r="V43">
        <v>17</v>
      </c>
      <c r="W43">
        <v>0</v>
      </c>
      <c r="X43">
        <v>63</v>
      </c>
      <c r="Y43">
        <v>10</v>
      </c>
      <c r="Z43">
        <v>14</v>
      </c>
      <c r="AA43">
        <v>19</v>
      </c>
      <c r="AB43">
        <v>28</v>
      </c>
    </row>
    <row r="44" spans="1:28">
      <c r="A44" s="22"/>
      <c r="B44" s="13">
        <v>43</v>
      </c>
      <c r="C44">
        <v>31</v>
      </c>
      <c r="D44">
        <v>0</v>
      </c>
      <c r="E44">
        <v>0</v>
      </c>
      <c r="F44">
        <v>13</v>
      </c>
      <c r="G44">
        <v>10</v>
      </c>
      <c r="H44">
        <v>25</v>
      </c>
      <c r="I44">
        <v>56</v>
      </c>
      <c r="J44">
        <v>52</v>
      </c>
      <c r="K44">
        <v>17</v>
      </c>
      <c r="L44">
        <v>16</v>
      </c>
      <c r="M44">
        <v>32</v>
      </c>
      <c r="N44">
        <v>7</v>
      </c>
      <c r="O44" s="4">
        <f t="shared" si="1"/>
        <v>53.795300475924321</v>
      </c>
      <c r="R44">
        <v>14</v>
      </c>
      <c r="S44">
        <v>7</v>
      </c>
      <c r="T44">
        <v>38</v>
      </c>
      <c r="U44">
        <v>31</v>
      </c>
      <c r="V44">
        <v>12</v>
      </c>
      <c r="W44">
        <v>0</v>
      </c>
      <c r="X44">
        <v>41</v>
      </c>
      <c r="Y44">
        <v>26</v>
      </c>
      <c r="Z44">
        <v>28</v>
      </c>
      <c r="AA44">
        <v>24</v>
      </c>
      <c r="AB44">
        <v>23</v>
      </c>
    </row>
    <row r="45" spans="1:28">
      <c r="A45" s="22"/>
      <c r="B45" s="13">
        <v>44</v>
      </c>
      <c r="C45">
        <v>25</v>
      </c>
      <c r="D45">
        <v>51</v>
      </c>
      <c r="E45">
        <v>10</v>
      </c>
      <c r="F45">
        <v>58</v>
      </c>
      <c r="G45">
        <v>0</v>
      </c>
      <c r="H45">
        <v>29</v>
      </c>
      <c r="I45">
        <v>59</v>
      </c>
      <c r="J45">
        <v>28</v>
      </c>
      <c r="K45">
        <v>38</v>
      </c>
      <c r="L45">
        <v>39</v>
      </c>
      <c r="M45">
        <v>41</v>
      </c>
      <c r="N45">
        <v>17</v>
      </c>
      <c r="O45" s="4">
        <f t="shared" si="1"/>
        <v>56.677191572848841</v>
      </c>
      <c r="R45">
        <v>15</v>
      </c>
      <c r="S45">
        <v>39</v>
      </c>
      <c r="T45">
        <v>23</v>
      </c>
      <c r="U45">
        <v>28</v>
      </c>
      <c r="V45">
        <v>20</v>
      </c>
      <c r="W45">
        <v>0</v>
      </c>
      <c r="X45">
        <v>56</v>
      </c>
      <c r="Y45">
        <v>21</v>
      </c>
      <c r="Z45">
        <v>46</v>
      </c>
      <c r="AA45">
        <v>30</v>
      </c>
      <c r="AB45">
        <v>45</v>
      </c>
    </row>
    <row r="46" spans="1:28">
      <c r="A46" s="22"/>
      <c r="B46" s="13">
        <v>45</v>
      </c>
      <c r="C46">
        <v>10</v>
      </c>
      <c r="D46">
        <v>24</v>
      </c>
      <c r="E46">
        <v>7</v>
      </c>
      <c r="F46">
        <v>14</v>
      </c>
      <c r="G46">
        <v>14</v>
      </c>
      <c r="H46">
        <v>43</v>
      </c>
      <c r="I46">
        <v>14</v>
      </c>
      <c r="J46">
        <v>41</v>
      </c>
      <c r="K46">
        <v>27</v>
      </c>
      <c r="L46">
        <v>27</v>
      </c>
      <c r="M46">
        <v>30</v>
      </c>
      <c r="N46">
        <v>24</v>
      </c>
      <c r="O46" s="4">
        <f t="shared" si="1"/>
        <v>13.44882511898108</v>
      </c>
      <c r="R46">
        <v>37</v>
      </c>
      <c r="S46">
        <v>10</v>
      </c>
      <c r="T46">
        <v>39</v>
      </c>
      <c r="U46">
        <v>10</v>
      </c>
      <c r="V46">
        <v>18</v>
      </c>
      <c r="W46">
        <v>14</v>
      </c>
      <c r="X46">
        <v>35</v>
      </c>
      <c r="Y46">
        <v>16</v>
      </c>
      <c r="Z46">
        <v>48</v>
      </c>
      <c r="AA46">
        <v>26</v>
      </c>
      <c r="AB46">
        <v>17</v>
      </c>
    </row>
    <row r="47" spans="1:28">
      <c r="A47" s="22"/>
      <c r="B47" s="13">
        <v>46</v>
      </c>
      <c r="C47">
        <v>42</v>
      </c>
      <c r="D47">
        <v>35</v>
      </c>
      <c r="E47">
        <v>26</v>
      </c>
      <c r="F47">
        <v>51</v>
      </c>
      <c r="G47">
        <v>13</v>
      </c>
      <c r="H47">
        <v>35</v>
      </c>
      <c r="I47">
        <v>56</v>
      </c>
      <c r="J47">
        <v>54</v>
      </c>
      <c r="K47">
        <v>27</v>
      </c>
      <c r="L47">
        <v>23</v>
      </c>
      <c r="M47">
        <v>31</v>
      </c>
      <c r="N47">
        <v>13</v>
      </c>
      <c r="O47" s="4">
        <f t="shared" si="1"/>
        <v>53.795300475924321</v>
      </c>
      <c r="R47">
        <v>28</v>
      </c>
      <c r="S47">
        <v>35</v>
      </c>
      <c r="T47">
        <v>16</v>
      </c>
      <c r="U47">
        <v>56</v>
      </c>
      <c r="V47">
        <v>47</v>
      </c>
      <c r="W47">
        <v>7</v>
      </c>
      <c r="X47">
        <v>27</v>
      </c>
      <c r="Y47">
        <v>0</v>
      </c>
      <c r="Z47">
        <v>29</v>
      </c>
      <c r="AA47">
        <v>21</v>
      </c>
      <c r="AB47">
        <v>58</v>
      </c>
    </row>
    <row r="48" spans="1:28">
      <c r="A48" s="22"/>
      <c r="B48" s="13">
        <v>47</v>
      </c>
      <c r="C48">
        <v>21</v>
      </c>
      <c r="D48">
        <v>22</v>
      </c>
      <c r="E48">
        <v>27</v>
      </c>
      <c r="F48">
        <v>33</v>
      </c>
      <c r="G48">
        <v>30</v>
      </c>
      <c r="H48">
        <v>20</v>
      </c>
      <c r="I48">
        <v>28</v>
      </c>
      <c r="J48">
        <v>17</v>
      </c>
      <c r="K48">
        <v>24</v>
      </c>
      <c r="L48">
        <v>11</v>
      </c>
      <c r="M48">
        <v>10</v>
      </c>
      <c r="N48">
        <v>41</v>
      </c>
      <c r="O48" s="4">
        <f t="shared" si="1"/>
        <v>26.897650237962161</v>
      </c>
      <c r="R48">
        <v>27</v>
      </c>
      <c r="S48">
        <v>38</v>
      </c>
      <c r="T48">
        <v>17</v>
      </c>
      <c r="U48">
        <v>28</v>
      </c>
      <c r="V48">
        <v>24</v>
      </c>
      <c r="W48">
        <v>22</v>
      </c>
      <c r="X48">
        <v>12</v>
      </c>
      <c r="Y48">
        <v>50</v>
      </c>
      <c r="Z48">
        <v>51</v>
      </c>
      <c r="AA48">
        <v>31</v>
      </c>
      <c r="AB48">
        <v>13</v>
      </c>
    </row>
    <row r="49" spans="1:28">
      <c r="A49" s="22"/>
      <c r="B49" s="13">
        <v>48</v>
      </c>
      <c r="C49">
        <v>23</v>
      </c>
      <c r="D49">
        <v>13</v>
      </c>
      <c r="E49">
        <v>24</v>
      </c>
      <c r="F49">
        <v>38</v>
      </c>
      <c r="G49">
        <v>23</v>
      </c>
      <c r="H49">
        <v>27</v>
      </c>
      <c r="I49">
        <v>34</v>
      </c>
      <c r="J49">
        <v>61</v>
      </c>
      <c r="K49">
        <v>26</v>
      </c>
      <c r="L49">
        <v>42</v>
      </c>
      <c r="M49">
        <v>41</v>
      </c>
      <c r="N49">
        <v>43</v>
      </c>
      <c r="O49" s="4">
        <f t="shared" si="1"/>
        <v>32.661432431811193</v>
      </c>
      <c r="W49">
        <v>22</v>
      </c>
      <c r="Y49">
        <v>7</v>
      </c>
      <c r="Z49">
        <v>43</v>
      </c>
      <c r="AA49">
        <v>17</v>
      </c>
    </row>
    <row r="50" spans="1:28">
      <c r="A50" s="22">
        <v>2001</v>
      </c>
      <c r="B50" s="13">
        <v>49</v>
      </c>
      <c r="C50">
        <v>20</v>
      </c>
      <c r="D50">
        <v>14</v>
      </c>
      <c r="E50">
        <v>24</v>
      </c>
      <c r="F50">
        <v>45</v>
      </c>
      <c r="G50">
        <v>26</v>
      </c>
      <c r="H50">
        <v>28</v>
      </c>
      <c r="I50">
        <v>36</v>
      </c>
      <c r="J50">
        <v>27</v>
      </c>
      <c r="K50">
        <v>27</v>
      </c>
      <c r="L50">
        <v>6</v>
      </c>
      <c r="M50">
        <v>35</v>
      </c>
      <c r="N50">
        <v>18</v>
      </c>
      <c r="O50" s="4">
        <f t="shared" si="1"/>
        <v>34.582693163094206</v>
      </c>
      <c r="R50">
        <v>27</v>
      </c>
      <c r="S50">
        <v>41</v>
      </c>
      <c r="T50">
        <v>16</v>
      </c>
      <c r="U50">
        <v>37</v>
      </c>
      <c r="V50">
        <v>41</v>
      </c>
      <c r="W50">
        <v>0</v>
      </c>
      <c r="X50">
        <v>38</v>
      </c>
      <c r="Y50">
        <v>7</v>
      </c>
      <c r="Z50">
        <v>42</v>
      </c>
      <c r="AA50">
        <v>21</v>
      </c>
      <c r="AB50">
        <v>7</v>
      </c>
    </row>
    <row r="51" spans="1:28">
      <c r="A51" s="22"/>
      <c r="B51" s="13">
        <v>50</v>
      </c>
      <c r="C51">
        <v>25</v>
      </c>
      <c r="D51">
        <v>63</v>
      </c>
      <c r="E51">
        <v>14</v>
      </c>
      <c r="F51">
        <v>20</v>
      </c>
      <c r="G51">
        <v>31</v>
      </c>
      <c r="H51">
        <v>14</v>
      </c>
      <c r="I51">
        <v>48</v>
      </c>
      <c r="J51">
        <v>29</v>
      </c>
      <c r="K51">
        <v>38</v>
      </c>
      <c r="L51">
        <v>18</v>
      </c>
      <c r="M51">
        <v>23</v>
      </c>
      <c r="N51">
        <v>32</v>
      </c>
      <c r="O51" s="4">
        <f t="shared" si="1"/>
        <v>46.110257550792277</v>
      </c>
      <c r="R51">
        <v>16</v>
      </c>
      <c r="S51">
        <v>20</v>
      </c>
      <c r="T51">
        <v>34</v>
      </c>
      <c r="U51">
        <v>6</v>
      </c>
      <c r="V51">
        <v>14</v>
      </c>
      <c r="W51">
        <v>10</v>
      </c>
      <c r="X51">
        <v>14</v>
      </c>
      <c r="Y51">
        <v>38</v>
      </c>
      <c r="Z51">
        <v>3</v>
      </c>
      <c r="AA51">
        <v>16</v>
      </c>
      <c r="AB51">
        <v>31</v>
      </c>
    </row>
    <row r="52" spans="1:28">
      <c r="A52" s="22"/>
      <c r="B52" s="13">
        <v>51</v>
      </c>
      <c r="C52">
        <v>35</v>
      </c>
      <c r="D52">
        <v>14</v>
      </c>
      <c r="E52">
        <v>28</v>
      </c>
      <c r="F52">
        <v>24</v>
      </c>
      <c r="G52">
        <v>19</v>
      </c>
      <c r="H52">
        <v>17</v>
      </c>
      <c r="I52">
        <v>48</v>
      </c>
      <c r="J52">
        <v>23</v>
      </c>
      <c r="K52">
        <v>17</v>
      </c>
      <c r="L52">
        <v>0</v>
      </c>
      <c r="M52">
        <v>10</v>
      </c>
      <c r="N52">
        <v>20</v>
      </c>
      <c r="O52" s="4">
        <f t="shared" si="1"/>
        <v>46.110257550792277</v>
      </c>
      <c r="R52">
        <v>31</v>
      </c>
      <c r="S52">
        <v>28</v>
      </c>
      <c r="T52">
        <v>10</v>
      </c>
      <c r="U52">
        <v>19</v>
      </c>
      <c r="V52">
        <v>38</v>
      </c>
      <c r="W52">
        <v>17</v>
      </c>
      <c r="X52">
        <v>38</v>
      </c>
      <c r="Y52">
        <v>17</v>
      </c>
      <c r="Z52">
        <v>45</v>
      </c>
      <c r="AA52">
        <v>21</v>
      </c>
      <c r="AB52">
        <v>38</v>
      </c>
    </row>
    <row r="53" spans="1:28">
      <c r="A53" s="22"/>
      <c r="B53" s="13">
        <v>52</v>
      </c>
      <c r="C53">
        <v>42</v>
      </c>
      <c r="D53">
        <v>28</v>
      </c>
      <c r="E53">
        <v>42</v>
      </c>
      <c r="F53">
        <v>32</v>
      </c>
      <c r="G53">
        <v>42</v>
      </c>
      <c r="H53">
        <v>28</v>
      </c>
      <c r="I53">
        <v>41</v>
      </c>
      <c r="J53">
        <v>35</v>
      </c>
      <c r="K53">
        <v>27</v>
      </c>
      <c r="L53">
        <v>38</v>
      </c>
      <c r="M53">
        <v>32</v>
      </c>
      <c r="N53">
        <v>35</v>
      </c>
      <c r="O53" s="4">
        <f t="shared" si="1"/>
        <v>39.385844991301738</v>
      </c>
      <c r="R53">
        <v>7</v>
      </c>
      <c r="S53">
        <v>21</v>
      </c>
      <c r="T53">
        <v>34</v>
      </c>
      <c r="U53">
        <v>24</v>
      </c>
      <c r="V53">
        <v>16</v>
      </c>
      <c r="W53">
        <v>19</v>
      </c>
      <c r="X53">
        <v>33</v>
      </c>
      <c r="Y53">
        <v>14</v>
      </c>
      <c r="Z53">
        <v>41</v>
      </c>
      <c r="AA53">
        <v>31</v>
      </c>
      <c r="AB53">
        <v>63</v>
      </c>
    </row>
    <row r="54" spans="1:28">
      <c r="A54" s="22"/>
      <c r="B54" s="13">
        <v>53</v>
      </c>
      <c r="C54">
        <v>38</v>
      </c>
      <c r="D54">
        <v>56</v>
      </c>
      <c r="E54">
        <v>26</v>
      </c>
      <c r="F54">
        <v>24</v>
      </c>
      <c r="G54">
        <v>26</v>
      </c>
      <c r="H54">
        <v>28</v>
      </c>
      <c r="I54">
        <v>20</v>
      </c>
      <c r="J54">
        <v>27</v>
      </c>
      <c r="K54">
        <v>31</v>
      </c>
      <c r="L54">
        <v>29</v>
      </c>
      <c r="M54">
        <v>13</v>
      </c>
      <c r="N54">
        <v>28</v>
      </c>
      <c r="O54" s="4">
        <f t="shared" si="1"/>
        <v>19.212607312830116</v>
      </c>
      <c r="R54">
        <v>22</v>
      </c>
      <c r="S54">
        <v>3</v>
      </c>
      <c r="T54">
        <v>6</v>
      </c>
      <c r="U54">
        <v>40</v>
      </c>
      <c r="V54">
        <v>24</v>
      </c>
      <c r="W54">
        <v>10</v>
      </c>
      <c r="X54">
        <v>31</v>
      </c>
      <c r="Y54">
        <v>19</v>
      </c>
      <c r="Z54">
        <v>35</v>
      </c>
      <c r="AA54">
        <v>24</v>
      </c>
      <c r="AB54">
        <v>12</v>
      </c>
    </row>
    <row r="55" spans="1:28">
      <c r="A55" s="22"/>
      <c r="B55" s="13">
        <v>54</v>
      </c>
      <c r="C55">
        <v>33</v>
      </c>
      <c r="D55">
        <v>37</v>
      </c>
      <c r="E55">
        <v>28</v>
      </c>
      <c r="F55">
        <v>31</v>
      </c>
      <c r="G55">
        <v>28</v>
      </c>
      <c r="H55">
        <v>10</v>
      </c>
      <c r="I55">
        <v>51</v>
      </c>
      <c r="J55">
        <v>21</v>
      </c>
      <c r="K55">
        <v>35</v>
      </c>
      <c r="L55">
        <v>28</v>
      </c>
      <c r="M55">
        <v>9</v>
      </c>
      <c r="N55">
        <v>34</v>
      </c>
      <c r="O55" s="4">
        <f t="shared" si="1"/>
        <v>48.992148647716789</v>
      </c>
      <c r="R55">
        <v>38</v>
      </c>
      <c r="S55">
        <v>27</v>
      </c>
      <c r="T55">
        <v>0</v>
      </c>
      <c r="U55">
        <v>42</v>
      </c>
      <c r="V55">
        <v>41</v>
      </c>
      <c r="W55">
        <v>24</v>
      </c>
      <c r="X55">
        <v>30</v>
      </c>
      <c r="Y55">
        <v>30</v>
      </c>
      <c r="Z55">
        <v>49</v>
      </c>
      <c r="AA55">
        <v>0</v>
      </c>
      <c r="AB55">
        <v>49</v>
      </c>
    </row>
    <row r="56" spans="1:28">
      <c r="A56" s="22"/>
      <c r="B56" s="13">
        <v>55</v>
      </c>
      <c r="C56">
        <v>34</v>
      </c>
      <c r="D56">
        <v>14</v>
      </c>
      <c r="E56">
        <v>59</v>
      </c>
      <c r="F56">
        <v>20</v>
      </c>
      <c r="G56">
        <v>14</v>
      </c>
      <c r="H56">
        <v>24</v>
      </c>
      <c r="I56">
        <v>31</v>
      </c>
      <c r="J56">
        <v>16</v>
      </c>
      <c r="K56">
        <v>22</v>
      </c>
      <c r="L56">
        <v>28</v>
      </c>
      <c r="M56">
        <v>24</v>
      </c>
      <c r="N56">
        <v>17</v>
      </c>
      <c r="O56" s="4">
        <f t="shared" si="1"/>
        <v>29.779541334886677</v>
      </c>
      <c r="R56">
        <v>40</v>
      </c>
      <c r="S56">
        <v>49</v>
      </c>
      <c r="T56">
        <v>7</v>
      </c>
      <c r="U56">
        <v>24</v>
      </c>
      <c r="V56">
        <v>3</v>
      </c>
      <c r="W56">
        <v>22</v>
      </c>
      <c r="X56">
        <v>13</v>
      </c>
      <c r="Y56">
        <v>38</v>
      </c>
      <c r="Z56">
        <v>59</v>
      </c>
      <c r="AA56">
        <v>10</v>
      </c>
      <c r="AB56">
        <v>13</v>
      </c>
    </row>
    <row r="57" spans="1:28">
      <c r="A57" s="22"/>
      <c r="B57" s="13">
        <v>56</v>
      </c>
      <c r="C57">
        <v>34</v>
      </c>
      <c r="D57">
        <v>13</v>
      </c>
      <c r="E57">
        <v>42</v>
      </c>
      <c r="F57">
        <v>20</v>
      </c>
      <c r="G57">
        <v>37</v>
      </c>
      <c r="H57">
        <v>42</v>
      </c>
      <c r="I57">
        <v>36</v>
      </c>
      <c r="J57">
        <v>28</v>
      </c>
      <c r="K57">
        <v>26</v>
      </c>
      <c r="L57">
        <v>42</v>
      </c>
      <c r="M57">
        <v>7</v>
      </c>
      <c r="N57">
        <v>31</v>
      </c>
      <c r="O57" s="4">
        <f t="shared" si="1"/>
        <v>34.582693163094206</v>
      </c>
      <c r="Y57">
        <v>16</v>
      </c>
      <c r="Z57">
        <v>21</v>
      </c>
      <c r="AA57">
        <v>7</v>
      </c>
    </row>
    <row r="58" spans="1:28">
      <c r="A58" s="22">
        <v>2002</v>
      </c>
      <c r="B58" s="13">
        <v>57</v>
      </c>
      <c r="C58">
        <v>28</v>
      </c>
      <c r="D58">
        <v>17</v>
      </c>
      <c r="E58">
        <v>42</v>
      </c>
      <c r="F58">
        <v>45</v>
      </c>
      <c r="G58">
        <v>39</v>
      </c>
      <c r="H58">
        <v>15</v>
      </c>
      <c r="I58">
        <v>14</v>
      </c>
      <c r="J58">
        <v>24</v>
      </c>
      <c r="K58">
        <v>45</v>
      </c>
      <c r="L58">
        <v>35</v>
      </c>
      <c r="M58">
        <v>28</v>
      </c>
      <c r="N58">
        <v>31</v>
      </c>
      <c r="O58" s="4">
        <f t="shared" si="1"/>
        <v>13.44882511898108</v>
      </c>
      <c r="R58">
        <v>35</v>
      </c>
      <c r="S58">
        <v>45</v>
      </c>
      <c r="T58">
        <v>3</v>
      </c>
      <c r="U58">
        <v>31</v>
      </c>
      <c r="V58">
        <v>24</v>
      </c>
      <c r="W58">
        <v>35</v>
      </c>
      <c r="X58">
        <v>31</v>
      </c>
      <c r="Y58">
        <v>15</v>
      </c>
      <c r="Z58">
        <v>17</v>
      </c>
      <c r="AA58">
        <v>47</v>
      </c>
      <c r="AB58">
        <v>48</v>
      </c>
    </row>
    <row r="59" spans="1:28">
      <c r="A59" s="22"/>
      <c r="B59" s="13">
        <v>58</v>
      </c>
      <c r="C59">
        <v>10</v>
      </c>
      <c r="D59">
        <v>32</v>
      </c>
      <c r="E59">
        <v>31</v>
      </c>
      <c r="F59">
        <v>27</v>
      </c>
      <c r="G59">
        <v>16</v>
      </c>
      <c r="H59">
        <v>31</v>
      </c>
      <c r="I59">
        <v>24</v>
      </c>
      <c r="J59">
        <v>16</v>
      </c>
      <c r="K59">
        <v>27</v>
      </c>
      <c r="L59">
        <v>34</v>
      </c>
      <c r="M59">
        <v>28</v>
      </c>
      <c r="N59">
        <v>29</v>
      </c>
      <c r="O59" s="4">
        <f t="shared" si="1"/>
        <v>23.055128775396138</v>
      </c>
      <c r="R59">
        <v>53</v>
      </c>
      <c r="S59">
        <v>31</v>
      </c>
      <c r="T59">
        <v>32</v>
      </c>
      <c r="U59">
        <v>44</v>
      </c>
      <c r="V59">
        <v>38</v>
      </c>
      <c r="W59">
        <v>0</v>
      </c>
      <c r="X59">
        <v>35</v>
      </c>
      <c r="Y59">
        <v>9</v>
      </c>
      <c r="Z59">
        <v>24</v>
      </c>
      <c r="AA59">
        <v>41</v>
      </c>
      <c r="AB59">
        <v>17</v>
      </c>
    </row>
    <row r="60" spans="1:28">
      <c r="A60" s="22"/>
      <c r="B60" s="13">
        <v>59</v>
      </c>
      <c r="C60">
        <v>38</v>
      </c>
      <c r="D60">
        <v>8</v>
      </c>
      <c r="E60">
        <v>44</v>
      </c>
      <c r="F60">
        <v>23</v>
      </c>
      <c r="G60">
        <v>7</v>
      </c>
      <c r="H60">
        <v>45</v>
      </c>
      <c r="I60">
        <v>21</v>
      </c>
      <c r="J60">
        <v>42</v>
      </c>
      <c r="K60">
        <v>19</v>
      </c>
      <c r="L60">
        <v>24</v>
      </c>
      <c r="M60">
        <v>31</v>
      </c>
      <c r="N60">
        <v>14</v>
      </c>
      <c r="O60" s="4">
        <f t="shared" si="1"/>
        <v>20.173237678471619</v>
      </c>
      <c r="R60">
        <v>34</v>
      </c>
      <c r="S60">
        <v>3</v>
      </c>
      <c r="T60">
        <v>29</v>
      </c>
      <c r="U60">
        <v>14</v>
      </c>
      <c r="V60">
        <v>36</v>
      </c>
      <c r="W60">
        <v>0</v>
      </c>
      <c r="X60">
        <v>49</v>
      </c>
      <c r="Y60">
        <v>28</v>
      </c>
      <c r="Z60">
        <v>17</v>
      </c>
      <c r="AA60">
        <v>47</v>
      </c>
      <c r="AB60">
        <v>52</v>
      </c>
    </row>
    <row r="61" spans="1:28">
      <c r="A61" s="22"/>
      <c r="B61" s="13">
        <v>60</v>
      </c>
      <c r="C61">
        <v>45</v>
      </c>
      <c r="D61">
        <v>14</v>
      </c>
      <c r="E61">
        <v>24</v>
      </c>
      <c r="F61">
        <v>9</v>
      </c>
      <c r="G61">
        <v>24</v>
      </c>
      <c r="H61">
        <v>28</v>
      </c>
      <c r="I61">
        <v>38</v>
      </c>
      <c r="J61">
        <v>0</v>
      </c>
      <c r="K61">
        <v>13</v>
      </c>
      <c r="L61">
        <v>49</v>
      </c>
      <c r="M61">
        <v>21</v>
      </c>
      <c r="N61">
        <v>42</v>
      </c>
      <c r="O61" s="4">
        <f t="shared" si="1"/>
        <v>36.503953894377219</v>
      </c>
      <c r="R61">
        <v>37</v>
      </c>
      <c r="S61">
        <v>10</v>
      </c>
      <c r="T61">
        <v>22</v>
      </c>
      <c r="U61">
        <v>44</v>
      </c>
      <c r="V61">
        <v>35</v>
      </c>
      <c r="W61">
        <v>10</v>
      </c>
      <c r="X61">
        <v>27</v>
      </c>
      <c r="Y61">
        <v>24</v>
      </c>
      <c r="Z61">
        <v>21</v>
      </c>
      <c r="AA61">
        <v>23</v>
      </c>
      <c r="AB61">
        <v>13</v>
      </c>
    </row>
    <row r="62" spans="1:28">
      <c r="A62" s="22"/>
      <c r="B62" s="13">
        <v>61</v>
      </c>
      <c r="C62">
        <v>7</v>
      </c>
      <c r="D62">
        <v>37</v>
      </c>
      <c r="E62">
        <v>34</v>
      </c>
      <c r="F62">
        <v>49</v>
      </c>
      <c r="G62">
        <v>3</v>
      </c>
      <c r="H62">
        <v>3</v>
      </c>
      <c r="I62">
        <v>24</v>
      </c>
      <c r="J62">
        <v>13</v>
      </c>
      <c r="K62">
        <v>34</v>
      </c>
      <c r="L62">
        <v>7</v>
      </c>
      <c r="M62">
        <v>42</v>
      </c>
      <c r="N62">
        <v>3</v>
      </c>
      <c r="O62" s="4">
        <f t="shared" si="1"/>
        <v>23.055128775396138</v>
      </c>
      <c r="R62">
        <v>11</v>
      </c>
      <c r="S62">
        <v>42</v>
      </c>
      <c r="T62">
        <v>12</v>
      </c>
      <c r="U62">
        <v>64</v>
      </c>
      <c r="V62">
        <v>35</v>
      </c>
      <c r="W62">
        <v>11</v>
      </c>
      <c r="X62">
        <v>26</v>
      </c>
      <c r="Y62">
        <v>55</v>
      </c>
      <c r="Z62">
        <v>41</v>
      </c>
      <c r="AA62">
        <v>30</v>
      </c>
      <c r="AB62">
        <v>62</v>
      </c>
    </row>
    <row r="63" spans="1:28">
      <c r="A63" s="22"/>
      <c r="B63" s="13">
        <v>62</v>
      </c>
      <c r="C63">
        <v>37</v>
      </c>
      <c r="D63">
        <v>21</v>
      </c>
      <c r="E63">
        <v>20</v>
      </c>
      <c r="F63">
        <v>41</v>
      </c>
      <c r="G63">
        <v>56</v>
      </c>
      <c r="H63">
        <v>24</v>
      </c>
      <c r="I63">
        <v>45</v>
      </c>
      <c r="J63">
        <v>41</v>
      </c>
      <c r="K63">
        <v>10</v>
      </c>
      <c r="L63">
        <v>18</v>
      </c>
      <c r="M63">
        <v>6</v>
      </c>
      <c r="N63">
        <v>20</v>
      </c>
      <c r="O63" s="4">
        <f t="shared" si="1"/>
        <v>43.228366453867757</v>
      </c>
      <c r="R63">
        <v>42</v>
      </c>
      <c r="S63">
        <v>7</v>
      </c>
      <c r="T63">
        <v>0</v>
      </c>
      <c r="U63">
        <v>58</v>
      </c>
      <c r="V63">
        <v>33</v>
      </c>
      <c r="W63">
        <v>0</v>
      </c>
      <c r="X63">
        <v>49</v>
      </c>
      <c r="Y63">
        <v>63</v>
      </c>
      <c r="Z63">
        <v>38</v>
      </c>
      <c r="AA63">
        <v>27</v>
      </c>
      <c r="AB63">
        <v>49</v>
      </c>
    </row>
    <row r="64" spans="1:28">
      <c r="A64" s="22"/>
      <c r="B64" s="13">
        <v>63</v>
      </c>
      <c r="C64">
        <v>16</v>
      </c>
      <c r="D64">
        <v>25</v>
      </c>
      <c r="E64">
        <v>62</v>
      </c>
      <c r="F64">
        <v>21</v>
      </c>
      <c r="G64">
        <v>42</v>
      </c>
      <c r="H64">
        <v>21</v>
      </c>
      <c r="I64">
        <v>13</v>
      </c>
      <c r="J64">
        <v>10</v>
      </c>
      <c r="K64">
        <v>23</v>
      </c>
      <c r="L64">
        <v>58</v>
      </c>
      <c r="M64">
        <v>45</v>
      </c>
      <c r="N64">
        <v>14</v>
      </c>
      <c r="O64" s="4">
        <f t="shared" si="1"/>
        <v>12.488194753339574</v>
      </c>
      <c r="R64">
        <v>41</v>
      </c>
      <c r="S64">
        <v>27</v>
      </c>
      <c r="T64">
        <v>20</v>
      </c>
      <c r="U64">
        <v>38</v>
      </c>
      <c r="V64">
        <v>0</v>
      </c>
      <c r="W64">
        <v>9</v>
      </c>
      <c r="X64">
        <v>60</v>
      </c>
      <c r="Y64">
        <v>38</v>
      </c>
      <c r="Z64">
        <v>50</v>
      </c>
      <c r="AA64">
        <v>20</v>
      </c>
      <c r="AB64">
        <v>42</v>
      </c>
    </row>
    <row r="65" spans="1:28">
      <c r="A65" s="22"/>
      <c r="B65" s="13">
        <v>64</v>
      </c>
      <c r="C65">
        <v>31</v>
      </c>
      <c r="D65">
        <v>10</v>
      </c>
      <c r="E65">
        <v>45</v>
      </c>
      <c r="F65">
        <v>9</v>
      </c>
      <c r="G65">
        <v>7</v>
      </c>
      <c r="H65">
        <v>31</v>
      </c>
      <c r="I65">
        <v>13</v>
      </c>
      <c r="J65">
        <v>24</v>
      </c>
      <c r="K65">
        <v>14</v>
      </c>
      <c r="L65">
        <v>61</v>
      </c>
      <c r="M65">
        <v>34</v>
      </c>
      <c r="N65">
        <v>49</v>
      </c>
      <c r="O65" s="4">
        <f t="shared" si="1"/>
        <v>12.488194753339574</v>
      </c>
      <c r="W65">
        <v>28</v>
      </c>
      <c r="X65">
        <v>28</v>
      </c>
      <c r="AB65">
        <v>15</v>
      </c>
    </row>
    <row r="66" spans="1:28">
      <c r="A66" s="22">
        <v>2003</v>
      </c>
      <c r="B66" s="13">
        <v>65</v>
      </c>
      <c r="C66">
        <v>20</v>
      </c>
      <c r="D66">
        <v>17</v>
      </c>
      <c r="E66">
        <v>10</v>
      </c>
      <c r="F66">
        <v>31</v>
      </c>
      <c r="G66">
        <v>20</v>
      </c>
      <c r="H66">
        <v>20</v>
      </c>
      <c r="I66">
        <v>17</v>
      </c>
      <c r="J66">
        <v>0</v>
      </c>
      <c r="K66">
        <v>20</v>
      </c>
      <c r="L66">
        <v>14</v>
      </c>
      <c r="M66">
        <v>43</v>
      </c>
      <c r="N66">
        <v>38</v>
      </c>
      <c r="O66" s="4">
        <f t="shared" si="1"/>
        <v>16.330716215905596</v>
      </c>
      <c r="R66">
        <v>30</v>
      </c>
      <c r="S66">
        <v>7</v>
      </c>
      <c r="T66">
        <v>35</v>
      </c>
      <c r="U66">
        <v>20</v>
      </c>
      <c r="V66">
        <v>14</v>
      </c>
      <c r="W66">
        <v>42</v>
      </c>
      <c r="X66">
        <v>53</v>
      </c>
      <c r="Y66">
        <v>38</v>
      </c>
      <c r="Z66">
        <v>24</v>
      </c>
      <c r="AA66">
        <v>28</v>
      </c>
      <c r="AB66">
        <v>59</v>
      </c>
    </row>
    <row r="67" spans="1:28">
      <c r="A67" s="22"/>
      <c r="B67" s="13">
        <v>66</v>
      </c>
      <c r="C67">
        <v>10</v>
      </c>
      <c r="D67">
        <v>3</v>
      </c>
      <c r="E67">
        <v>30</v>
      </c>
      <c r="F67">
        <v>27</v>
      </c>
      <c r="G67">
        <v>31</v>
      </c>
      <c r="H67">
        <v>42</v>
      </c>
      <c r="I67">
        <v>24</v>
      </c>
      <c r="J67">
        <v>17</v>
      </c>
      <c r="K67">
        <v>10</v>
      </c>
      <c r="L67">
        <v>23</v>
      </c>
      <c r="M67">
        <v>28</v>
      </c>
      <c r="N67">
        <v>30</v>
      </c>
      <c r="O67" s="4">
        <f t="shared" ref="O67:O129" si="2">I67*(1-$G$136)</f>
        <v>23.055128775396138</v>
      </c>
      <c r="R67">
        <v>50</v>
      </c>
      <c r="S67">
        <v>21</v>
      </c>
      <c r="T67">
        <v>47</v>
      </c>
      <c r="U67">
        <v>34</v>
      </c>
      <c r="V67">
        <v>13</v>
      </c>
      <c r="W67">
        <v>10</v>
      </c>
      <c r="X67">
        <v>65</v>
      </c>
      <c r="Y67">
        <v>51</v>
      </c>
      <c r="Z67">
        <v>13</v>
      </c>
      <c r="AA67">
        <v>73</v>
      </c>
      <c r="AB67">
        <v>52</v>
      </c>
    </row>
    <row r="68" spans="1:28">
      <c r="A68" s="22"/>
      <c r="B68" s="13">
        <v>67</v>
      </c>
      <c r="C68">
        <v>14</v>
      </c>
      <c r="D68">
        <v>31</v>
      </c>
      <c r="E68">
        <v>10</v>
      </c>
      <c r="F68">
        <v>38</v>
      </c>
      <c r="G68">
        <v>49</v>
      </c>
      <c r="H68">
        <v>35</v>
      </c>
      <c r="I68">
        <v>48</v>
      </c>
      <c r="J68">
        <v>37</v>
      </c>
      <c r="K68">
        <v>19</v>
      </c>
      <c r="L68">
        <v>14</v>
      </c>
      <c r="M68">
        <v>26</v>
      </c>
      <c r="N68">
        <v>17</v>
      </c>
      <c r="O68" s="4">
        <f t="shared" si="2"/>
        <v>46.110257550792277</v>
      </c>
      <c r="R68">
        <v>20</v>
      </c>
      <c r="S68">
        <v>19</v>
      </c>
      <c r="T68">
        <v>28</v>
      </c>
      <c r="U68">
        <v>49</v>
      </c>
      <c r="V68">
        <v>62</v>
      </c>
      <c r="W68">
        <v>21</v>
      </c>
      <c r="X68">
        <v>34</v>
      </c>
      <c r="Y68">
        <v>38</v>
      </c>
      <c r="Z68">
        <v>40</v>
      </c>
      <c r="AA68">
        <v>12</v>
      </c>
      <c r="AB68">
        <v>49</v>
      </c>
    </row>
    <row r="69" spans="1:28">
      <c r="A69" s="22"/>
      <c r="B69" s="13">
        <v>68</v>
      </c>
      <c r="C69">
        <v>14</v>
      </c>
      <c r="D69">
        <v>6</v>
      </c>
      <c r="E69">
        <v>26</v>
      </c>
      <c r="F69">
        <v>56</v>
      </c>
      <c r="G69">
        <v>44</v>
      </c>
      <c r="H69">
        <v>38</v>
      </c>
      <c r="I69">
        <v>28</v>
      </c>
      <c r="J69">
        <v>16</v>
      </c>
      <c r="K69">
        <v>35</v>
      </c>
      <c r="L69">
        <v>14</v>
      </c>
      <c r="M69">
        <v>3</v>
      </c>
      <c r="N69">
        <v>23</v>
      </c>
      <c r="O69" s="4">
        <f t="shared" si="2"/>
        <v>26.897650237962161</v>
      </c>
      <c r="R69">
        <v>20</v>
      </c>
      <c r="S69">
        <v>0</v>
      </c>
      <c r="T69">
        <v>6</v>
      </c>
      <c r="U69">
        <v>42</v>
      </c>
      <c r="V69">
        <v>16</v>
      </c>
      <c r="W69">
        <v>0</v>
      </c>
      <c r="X69">
        <v>34</v>
      </c>
      <c r="Y69">
        <v>9</v>
      </c>
      <c r="Z69">
        <v>56</v>
      </c>
      <c r="AA69">
        <v>10</v>
      </c>
      <c r="AB69">
        <v>31</v>
      </c>
    </row>
    <row r="70" spans="1:28">
      <c r="A70" s="22"/>
      <c r="B70" s="13">
        <v>69</v>
      </c>
      <c r="C70">
        <v>10</v>
      </c>
      <c r="D70">
        <v>7</v>
      </c>
      <c r="E70">
        <v>41</v>
      </c>
      <c r="F70">
        <v>31</v>
      </c>
      <c r="G70">
        <v>20</v>
      </c>
      <c r="H70">
        <v>36</v>
      </c>
      <c r="I70">
        <v>7</v>
      </c>
      <c r="J70">
        <v>14</v>
      </c>
      <c r="K70">
        <v>21</v>
      </c>
      <c r="L70">
        <v>20</v>
      </c>
      <c r="M70">
        <v>34</v>
      </c>
      <c r="N70">
        <v>7</v>
      </c>
      <c r="O70" s="4">
        <f t="shared" si="2"/>
        <v>6.7244125594905402</v>
      </c>
      <c r="R70">
        <v>21</v>
      </c>
      <c r="S70">
        <v>10</v>
      </c>
      <c r="T70">
        <v>33</v>
      </c>
      <c r="U70">
        <v>38</v>
      </c>
      <c r="V70">
        <v>45</v>
      </c>
      <c r="W70">
        <v>10</v>
      </c>
      <c r="X70">
        <v>52</v>
      </c>
      <c r="Y70">
        <v>16</v>
      </c>
      <c r="Z70">
        <v>55</v>
      </c>
      <c r="AA70">
        <v>45</v>
      </c>
      <c r="AB70">
        <v>26</v>
      </c>
    </row>
    <row r="71" spans="1:28">
      <c r="A71" s="22"/>
      <c r="B71" s="13">
        <v>70</v>
      </c>
      <c r="C71">
        <v>10</v>
      </c>
      <c r="D71">
        <v>17</v>
      </c>
      <c r="E71">
        <v>14</v>
      </c>
      <c r="F71">
        <v>27</v>
      </c>
      <c r="G71">
        <v>23</v>
      </c>
      <c r="H71">
        <v>55</v>
      </c>
      <c r="I71">
        <v>24</v>
      </c>
      <c r="J71">
        <v>17</v>
      </c>
      <c r="K71">
        <v>33</v>
      </c>
      <c r="L71">
        <v>7</v>
      </c>
      <c r="M71">
        <v>27</v>
      </c>
      <c r="N71">
        <v>34</v>
      </c>
      <c r="O71" s="4">
        <f t="shared" si="2"/>
        <v>23.055128775396138</v>
      </c>
      <c r="R71">
        <v>21</v>
      </c>
      <c r="S71">
        <v>7</v>
      </c>
      <c r="T71">
        <v>21</v>
      </c>
      <c r="U71">
        <v>45</v>
      </c>
      <c r="V71">
        <v>14</v>
      </c>
      <c r="W71">
        <v>14</v>
      </c>
      <c r="X71">
        <v>77</v>
      </c>
      <c r="Y71">
        <v>44</v>
      </c>
      <c r="Z71">
        <v>43</v>
      </c>
      <c r="AA71">
        <v>0</v>
      </c>
      <c r="AB71">
        <v>62</v>
      </c>
    </row>
    <row r="72" spans="1:28">
      <c r="A72" s="22"/>
      <c r="B72" s="13">
        <v>71</v>
      </c>
      <c r="C72">
        <v>14</v>
      </c>
      <c r="D72">
        <v>7</v>
      </c>
      <c r="E72">
        <v>40</v>
      </c>
      <c r="F72">
        <v>41</v>
      </c>
      <c r="G72">
        <v>21</v>
      </c>
      <c r="H72">
        <v>37</v>
      </c>
      <c r="I72">
        <v>9</v>
      </c>
      <c r="J72">
        <v>10</v>
      </c>
      <c r="K72">
        <v>16</v>
      </c>
      <c r="L72">
        <v>52</v>
      </c>
      <c r="M72">
        <v>13</v>
      </c>
      <c r="N72">
        <v>56</v>
      </c>
      <c r="O72" s="4">
        <f t="shared" si="2"/>
        <v>8.6456732907735514</v>
      </c>
      <c r="R72">
        <v>44</v>
      </c>
      <c r="S72">
        <v>7</v>
      </c>
      <c r="T72">
        <v>36</v>
      </c>
      <c r="U72">
        <v>24</v>
      </c>
      <c r="V72">
        <v>45</v>
      </c>
      <c r="W72">
        <v>3</v>
      </c>
      <c r="X72">
        <v>41</v>
      </c>
      <c r="Y72">
        <v>38</v>
      </c>
      <c r="Z72">
        <v>46</v>
      </c>
      <c r="AA72">
        <v>22</v>
      </c>
      <c r="AB72">
        <v>40</v>
      </c>
    </row>
    <row r="73" spans="1:28">
      <c r="A73" s="22"/>
      <c r="B73" s="13">
        <v>72</v>
      </c>
      <c r="C73">
        <v>20</v>
      </c>
      <c r="D73">
        <v>16</v>
      </c>
      <c r="E73">
        <v>27</v>
      </c>
      <c r="F73">
        <v>35</v>
      </c>
      <c r="G73">
        <v>41</v>
      </c>
      <c r="H73">
        <v>22</v>
      </c>
      <c r="I73">
        <v>31</v>
      </c>
      <c r="J73">
        <v>37</v>
      </c>
      <c r="K73">
        <v>21</v>
      </c>
      <c r="L73">
        <v>10</v>
      </c>
      <c r="M73">
        <v>24</v>
      </c>
      <c r="N73">
        <v>21</v>
      </c>
      <c r="O73" s="4">
        <f t="shared" si="2"/>
        <v>29.779541334886677</v>
      </c>
      <c r="W73">
        <v>21</v>
      </c>
      <c r="X73">
        <v>56</v>
      </c>
      <c r="AA73">
        <v>15</v>
      </c>
      <c r="AB73">
        <v>25</v>
      </c>
    </row>
    <row r="74" spans="1:28">
      <c r="A74" s="22">
        <v>2004</v>
      </c>
      <c r="B74" s="13">
        <v>73</v>
      </c>
      <c r="C74">
        <v>30</v>
      </c>
      <c r="D74">
        <v>20</v>
      </c>
      <c r="E74">
        <v>17</v>
      </c>
      <c r="F74">
        <v>30</v>
      </c>
      <c r="G74">
        <v>30</v>
      </c>
      <c r="H74">
        <v>43</v>
      </c>
      <c r="I74">
        <v>14</v>
      </c>
      <c r="J74">
        <v>17</v>
      </c>
      <c r="K74">
        <v>27</v>
      </c>
      <c r="L74">
        <v>3</v>
      </c>
      <c r="M74">
        <v>38</v>
      </c>
      <c r="N74">
        <v>16</v>
      </c>
      <c r="O74" s="4">
        <f t="shared" si="2"/>
        <v>13.44882511898108</v>
      </c>
      <c r="R74">
        <v>9</v>
      </c>
      <c r="S74">
        <v>7</v>
      </c>
      <c r="T74">
        <v>30</v>
      </c>
      <c r="U74">
        <v>30</v>
      </c>
      <c r="V74">
        <v>17</v>
      </c>
      <c r="W74">
        <v>14</v>
      </c>
      <c r="X74">
        <v>28</v>
      </c>
      <c r="Y74">
        <v>36</v>
      </c>
      <c r="Z74">
        <v>44</v>
      </c>
      <c r="AA74">
        <v>42</v>
      </c>
      <c r="AB74">
        <v>31</v>
      </c>
    </row>
    <row r="75" spans="1:28">
      <c r="A75" s="22"/>
      <c r="B75" s="13">
        <v>74</v>
      </c>
      <c r="C75">
        <v>7</v>
      </c>
      <c r="D75">
        <v>14</v>
      </c>
      <c r="E75">
        <v>38</v>
      </c>
      <c r="F75">
        <v>35</v>
      </c>
      <c r="G75">
        <v>16</v>
      </c>
      <c r="H75">
        <v>16</v>
      </c>
      <c r="I75">
        <v>10</v>
      </c>
      <c r="J75">
        <v>33</v>
      </c>
      <c r="K75">
        <v>13</v>
      </c>
      <c r="L75">
        <v>7</v>
      </c>
      <c r="M75">
        <v>20</v>
      </c>
      <c r="N75">
        <v>24</v>
      </c>
      <c r="O75" s="4">
        <f t="shared" si="2"/>
        <v>9.6063036564150579</v>
      </c>
      <c r="R75">
        <v>14</v>
      </c>
      <c r="S75">
        <v>3</v>
      </c>
      <c r="T75">
        <v>31</v>
      </c>
      <c r="U75">
        <v>28</v>
      </c>
      <c r="V75">
        <v>30</v>
      </c>
      <c r="W75">
        <v>10</v>
      </c>
      <c r="X75">
        <v>12</v>
      </c>
      <c r="Y75">
        <v>42</v>
      </c>
      <c r="Z75">
        <v>0</v>
      </c>
      <c r="AA75">
        <v>34</v>
      </c>
      <c r="AB75">
        <v>13</v>
      </c>
    </row>
    <row r="76" spans="1:28">
      <c r="A76" s="22"/>
      <c r="B76" s="13">
        <v>75</v>
      </c>
      <c r="C76">
        <v>25</v>
      </c>
      <c r="D76">
        <v>24</v>
      </c>
      <c r="E76">
        <v>33</v>
      </c>
      <c r="F76">
        <v>27</v>
      </c>
      <c r="G76">
        <v>38</v>
      </c>
      <c r="H76">
        <v>24</v>
      </c>
      <c r="I76">
        <v>59</v>
      </c>
      <c r="J76">
        <v>31</v>
      </c>
      <c r="K76">
        <v>7</v>
      </c>
      <c r="L76">
        <v>13</v>
      </c>
      <c r="M76">
        <v>17</v>
      </c>
      <c r="N76">
        <v>24</v>
      </c>
      <c r="O76" s="4">
        <f t="shared" si="2"/>
        <v>56.677191572848841</v>
      </c>
      <c r="R76">
        <v>19</v>
      </c>
      <c r="S76">
        <v>14</v>
      </c>
      <c r="T76">
        <v>10</v>
      </c>
      <c r="U76">
        <v>21</v>
      </c>
      <c r="V76">
        <v>20</v>
      </c>
      <c r="W76">
        <v>25</v>
      </c>
      <c r="X76">
        <v>31</v>
      </c>
      <c r="Y76">
        <v>20</v>
      </c>
      <c r="Z76">
        <v>28</v>
      </c>
      <c r="AA76">
        <v>36</v>
      </c>
      <c r="AB76">
        <v>21</v>
      </c>
    </row>
    <row r="77" spans="1:28">
      <c r="A77" s="22"/>
      <c r="B77" s="13">
        <v>76</v>
      </c>
      <c r="C77">
        <v>19</v>
      </c>
      <c r="D77">
        <v>7</v>
      </c>
      <c r="E77">
        <v>6</v>
      </c>
      <c r="F77">
        <v>30</v>
      </c>
      <c r="G77">
        <v>51</v>
      </c>
      <c r="H77">
        <v>17</v>
      </c>
      <c r="I77">
        <v>21</v>
      </c>
      <c r="J77">
        <v>12</v>
      </c>
      <c r="K77">
        <v>30</v>
      </c>
      <c r="L77">
        <v>4</v>
      </c>
      <c r="M77">
        <v>14</v>
      </c>
      <c r="N77">
        <v>20</v>
      </c>
      <c r="O77" s="4">
        <f t="shared" si="2"/>
        <v>20.173237678471619</v>
      </c>
      <c r="R77">
        <v>26</v>
      </c>
      <c r="S77">
        <v>26</v>
      </c>
      <c r="T77">
        <v>7</v>
      </c>
      <c r="U77">
        <v>25</v>
      </c>
      <c r="V77">
        <v>17</v>
      </c>
      <c r="W77">
        <v>35</v>
      </c>
      <c r="X77">
        <v>41</v>
      </c>
      <c r="Y77">
        <v>20</v>
      </c>
      <c r="Z77">
        <v>51</v>
      </c>
      <c r="AA77">
        <v>29</v>
      </c>
      <c r="AB77">
        <v>35</v>
      </c>
    </row>
    <row r="78" spans="1:28">
      <c r="A78" s="22"/>
      <c r="B78" s="13">
        <v>77</v>
      </c>
      <c r="C78">
        <v>0</v>
      </c>
      <c r="D78">
        <v>30</v>
      </c>
      <c r="E78">
        <v>23</v>
      </c>
      <c r="F78">
        <v>16</v>
      </c>
      <c r="G78">
        <v>37</v>
      </c>
      <c r="H78">
        <v>45</v>
      </c>
      <c r="I78">
        <v>24</v>
      </c>
      <c r="J78">
        <v>13</v>
      </c>
      <c r="K78">
        <v>21</v>
      </c>
      <c r="L78">
        <v>10</v>
      </c>
      <c r="M78">
        <v>10</v>
      </c>
      <c r="N78">
        <v>24</v>
      </c>
      <c r="O78" s="4">
        <f t="shared" si="2"/>
        <v>23.055128775396138</v>
      </c>
      <c r="R78">
        <v>7</v>
      </c>
      <c r="S78">
        <v>13</v>
      </c>
      <c r="T78">
        <v>21</v>
      </c>
      <c r="U78">
        <v>35</v>
      </c>
      <c r="V78">
        <v>24</v>
      </c>
      <c r="W78">
        <v>17</v>
      </c>
      <c r="X78">
        <v>38</v>
      </c>
      <c r="Y78">
        <v>35</v>
      </c>
      <c r="Z78">
        <v>31</v>
      </c>
      <c r="AA78">
        <v>34</v>
      </c>
      <c r="AB78">
        <v>42</v>
      </c>
    </row>
    <row r="79" spans="1:28">
      <c r="A79" s="22"/>
      <c r="B79" s="13">
        <v>78</v>
      </c>
      <c r="C79">
        <v>13</v>
      </c>
      <c r="D79">
        <v>22</v>
      </c>
      <c r="E79">
        <v>23</v>
      </c>
      <c r="F79">
        <v>45</v>
      </c>
      <c r="G79">
        <v>19</v>
      </c>
      <c r="H79">
        <v>21</v>
      </c>
      <c r="I79">
        <v>27</v>
      </c>
      <c r="J79">
        <v>14</v>
      </c>
      <c r="K79">
        <v>32</v>
      </c>
      <c r="L79">
        <v>7</v>
      </c>
      <c r="M79">
        <v>21</v>
      </c>
      <c r="N79">
        <v>38</v>
      </c>
      <c r="O79" s="4">
        <f t="shared" si="2"/>
        <v>25.937019872320654</v>
      </c>
      <c r="R79">
        <v>30</v>
      </c>
      <c r="S79">
        <v>37</v>
      </c>
      <c r="T79">
        <v>23</v>
      </c>
      <c r="U79">
        <v>31</v>
      </c>
      <c r="V79">
        <v>14</v>
      </c>
      <c r="W79">
        <v>21</v>
      </c>
      <c r="X79">
        <v>42</v>
      </c>
      <c r="Y79">
        <v>35</v>
      </c>
      <c r="Z79">
        <v>56</v>
      </c>
      <c r="AA79">
        <v>35</v>
      </c>
      <c r="AB79">
        <v>25</v>
      </c>
    </row>
    <row r="80" spans="1:28">
      <c r="A80" s="22"/>
      <c r="B80" s="13">
        <v>79</v>
      </c>
      <c r="C80">
        <v>26</v>
      </c>
      <c r="D80">
        <v>18</v>
      </c>
      <c r="E80">
        <v>29</v>
      </c>
      <c r="F80">
        <v>42</v>
      </c>
      <c r="G80">
        <v>49</v>
      </c>
      <c r="H80">
        <v>14</v>
      </c>
      <c r="I80">
        <v>3</v>
      </c>
      <c r="J80">
        <v>20</v>
      </c>
      <c r="K80">
        <v>17</v>
      </c>
      <c r="L80">
        <v>22</v>
      </c>
      <c r="M80">
        <v>24</v>
      </c>
      <c r="N80">
        <v>14</v>
      </c>
      <c r="O80" s="4">
        <f t="shared" si="2"/>
        <v>2.8818910969245173</v>
      </c>
      <c r="R80">
        <v>38</v>
      </c>
      <c r="S80">
        <v>14</v>
      </c>
      <c r="T80">
        <v>31</v>
      </c>
      <c r="U80">
        <v>23</v>
      </c>
      <c r="V80">
        <v>17</v>
      </c>
      <c r="W80">
        <v>0</v>
      </c>
      <c r="X80">
        <v>35</v>
      </c>
      <c r="Y80">
        <v>49</v>
      </c>
      <c r="Z80">
        <v>27</v>
      </c>
      <c r="AA80">
        <v>32</v>
      </c>
      <c r="AB80">
        <v>31</v>
      </c>
    </row>
    <row r="81" spans="1:28">
      <c r="A81" s="22"/>
      <c r="B81" s="13">
        <v>80</v>
      </c>
      <c r="C81">
        <v>21</v>
      </c>
      <c r="D81">
        <v>24</v>
      </c>
      <c r="E81">
        <v>30</v>
      </c>
      <c r="F81">
        <v>21</v>
      </c>
      <c r="G81">
        <v>13</v>
      </c>
      <c r="H81">
        <v>27</v>
      </c>
      <c r="I81">
        <v>20</v>
      </c>
      <c r="J81">
        <v>28</v>
      </c>
      <c r="K81">
        <v>37</v>
      </c>
      <c r="L81">
        <v>37</v>
      </c>
      <c r="M81">
        <v>63</v>
      </c>
      <c r="N81">
        <v>7</v>
      </c>
      <c r="O81" s="4">
        <f t="shared" si="2"/>
        <v>19.212607312830116</v>
      </c>
      <c r="X81">
        <v>42</v>
      </c>
      <c r="Y81">
        <v>15</v>
      </c>
      <c r="Z81">
        <v>26</v>
      </c>
      <c r="AA81">
        <v>13</v>
      </c>
    </row>
    <row r="82" spans="1:28">
      <c r="A82" s="22">
        <v>2005</v>
      </c>
      <c r="B82" s="13">
        <v>81</v>
      </c>
      <c r="C82">
        <v>14</v>
      </c>
      <c r="D82">
        <v>24</v>
      </c>
      <c r="E82">
        <v>6</v>
      </c>
      <c r="F82">
        <v>20</v>
      </c>
      <c r="G82">
        <v>61</v>
      </c>
      <c r="H82">
        <v>42</v>
      </c>
      <c r="I82">
        <v>27</v>
      </c>
      <c r="J82">
        <v>29</v>
      </c>
      <c r="K82">
        <v>31</v>
      </c>
      <c r="L82">
        <v>34</v>
      </c>
      <c r="M82">
        <v>35</v>
      </c>
      <c r="N82">
        <v>23</v>
      </c>
      <c r="O82" s="4">
        <f t="shared" si="2"/>
        <v>25.937019872320654</v>
      </c>
      <c r="R82">
        <v>34</v>
      </c>
      <c r="S82">
        <v>13</v>
      </c>
      <c r="T82">
        <v>17</v>
      </c>
      <c r="U82">
        <v>21</v>
      </c>
      <c r="V82">
        <v>20</v>
      </c>
      <c r="W82">
        <v>13</v>
      </c>
      <c r="X82">
        <v>43</v>
      </c>
      <c r="Y82">
        <v>0</v>
      </c>
      <c r="Z82">
        <v>51</v>
      </c>
      <c r="AA82">
        <v>16</v>
      </c>
      <c r="AB82">
        <v>30</v>
      </c>
    </row>
    <row r="83" spans="1:28">
      <c r="A83" s="22"/>
      <c r="B83" s="13">
        <v>82</v>
      </c>
      <c r="C83">
        <v>7</v>
      </c>
      <c r="D83">
        <v>36</v>
      </c>
      <c r="E83">
        <v>35</v>
      </c>
      <c r="F83">
        <v>34</v>
      </c>
      <c r="G83">
        <v>31</v>
      </c>
      <c r="H83">
        <v>14</v>
      </c>
      <c r="I83">
        <v>31</v>
      </c>
      <c r="J83">
        <v>51</v>
      </c>
      <c r="K83">
        <v>10</v>
      </c>
      <c r="L83">
        <v>44</v>
      </c>
      <c r="M83">
        <v>17</v>
      </c>
      <c r="N83">
        <v>41</v>
      </c>
      <c r="O83" s="4">
        <f t="shared" si="2"/>
        <v>29.779541334886677</v>
      </c>
      <c r="R83">
        <v>41</v>
      </c>
      <c r="S83">
        <v>24</v>
      </c>
      <c r="T83">
        <v>3</v>
      </c>
      <c r="U83">
        <v>12</v>
      </c>
      <c r="V83">
        <v>38</v>
      </c>
      <c r="W83">
        <v>23</v>
      </c>
      <c r="X83">
        <v>12</v>
      </c>
      <c r="Y83">
        <v>31</v>
      </c>
      <c r="Z83">
        <v>45</v>
      </c>
      <c r="AA83">
        <v>20</v>
      </c>
      <c r="AB83">
        <v>59</v>
      </c>
    </row>
    <row r="84" spans="1:28">
      <c r="A84" s="22"/>
      <c r="B84" s="13">
        <v>83</v>
      </c>
      <c r="C84">
        <v>13</v>
      </c>
      <c r="D84">
        <v>21</v>
      </c>
      <c r="E84">
        <v>34</v>
      </c>
      <c r="F84">
        <v>20</v>
      </c>
      <c r="G84">
        <v>24</v>
      </c>
      <c r="H84">
        <v>23</v>
      </c>
      <c r="I84">
        <v>23</v>
      </c>
      <c r="J84">
        <v>34</v>
      </c>
      <c r="K84">
        <v>35</v>
      </c>
      <c r="L84">
        <v>17</v>
      </c>
      <c r="M84">
        <v>29</v>
      </c>
      <c r="N84">
        <v>48</v>
      </c>
      <c r="O84" s="4">
        <f t="shared" si="2"/>
        <v>22.094498409754632</v>
      </c>
      <c r="R84">
        <v>17</v>
      </c>
      <c r="S84">
        <v>37</v>
      </c>
      <c r="T84">
        <v>3</v>
      </c>
      <c r="U84">
        <v>20</v>
      </c>
      <c r="V84">
        <v>27</v>
      </c>
      <c r="W84">
        <v>14</v>
      </c>
      <c r="X84">
        <v>19</v>
      </c>
      <c r="Y84">
        <v>23</v>
      </c>
      <c r="Z84">
        <v>42</v>
      </c>
      <c r="AA84">
        <v>62</v>
      </c>
      <c r="AB84">
        <v>17</v>
      </c>
    </row>
    <row r="85" spans="1:28">
      <c r="A85" s="22"/>
      <c r="B85" s="13">
        <v>84</v>
      </c>
      <c r="C85">
        <v>10</v>
      </c>
      <c r="D85">
        <v>10</v>
      </c>
      <c r="E85">
        <v>38</v>
      </c>
      <c r="F85">
        <v>27</v>
      </c>
      <c r="G85">
        <v>14</v>
      </c>
      <c r="H85">
        <v>34</v>
      </c>
      <c r="I85">
        <v>24</v>
      </c>
      <c r="J85">
        <v>49</v>
      </c>
      <c r="K85">
        <v>41</v>
      </c>
      <c r="L85">
        <v>25</v>
      </c>
      <c r="M85">
        <v>20</v>
      </c>
      <c r="N85">
        <v>38</v>
      </c>
      <c r="O85" s="4">
        <f t="shared" si="2"/>
        <v>23.055128775396138</v>
      </c>
      <c r="R85">
        <v>44</v>
      </c>
      <c r="S85">
        <v>42</v>
      </c>
      <c r="T85">
        <v>13</v>
      </c>
      <c r="U85">
        <v>28</v>
      </c>
      <c r="V85">
        <v>3</v>
      </c>
      <c r="W85">
        <v>30</v>
      </c>
      <c r="X85">
        <v>37</v>
      </c>
      <c r="Y85">
        <v>10</v>
      </c>
      <c r="Z85">
        <v>52</v>
      </c>
      <c r="AA85">
        <v>30</v>
      </c>
      <c r="AB85">
        <v>28</v>
      </c>
    </row>
    <row r="86" spans="1:28">
      <c r="A86" s="22"/>
      <c r="B86" s="13">
        <v>85</v>
      </c>
      <c r="C86">
        <v>24</v>
      </c>
      <c r="D86">
        <v>15</v>
      </c>
      <c r="E86">
        <v>20</v>
      </c>
      <c r="F86">
        <v>23</v>
      </c>
      <c r="G86">
        <v>46</v>
      </c>
      <c r="H86">
        <v>31</v>
      </c>
      <c r="I86">
        <v>24</v>
      </c>
      <c r="J86">
        <v>17</v>
      </c>
      <c r="K86">
        <v>45</v>
      </c>
      <c r="L86">
        <v>63</v>
      </c>
      <c r="M86">
        <v>15</v>
      </c>
      <c r="N86">
        <v>31</v>
      </c>
      <c r="O86" s="4">
        <f t="shared" si="2"/>
        <v>23.055128775396138</v>
      </c>
      <c r="R86">
        <v>23</v>
      </c>
      <c r="S86">
        <v>45</v>
      </c>
      <c r="T86">
        <v>13</v>
      </c>
      <c r="U86">
        <v>20</v>
      </c>
      <c r="V86">
        <v>12</v>
      </c>
      <c r="W86">
        <v>0</v>
      </c>
      <c r="X86">
        <v>36</v>
      </c>
      <c r="Y86">
        <v>28</v>
      </c>
      <c r="Z86">
        <v>47</v>
      </c>
      <c r="AA86">
        <v>14</v>
      </c>
      <c r="AB86">
        <v>56</v>
      </c>
    </row>
    <row r="87" spans="1:28">
      <c r="A87" s="22"/>
      <c r="B87" s="13">
        <v>86</v>
      </c>
      <c r="C87">
        <v>2</v>
      </c>
      <c r="D87">
        <v>21</v>
      </c>
      <c r="E87">
        <v>27</v>
      </c>
      <c r="F87">
        <v>33</v>
      </c>
      <c r="G87">
        <v>31</v>
      </c>
      <c r="H87">
        <v>42</v>
      </c>
      <c r="I87">
        <v>15</v>
      </c>
      <c r="J87">
        <v>28</v>
      </c>
      <c r="K87">
        <v>40</v>
      </c>
      <c r="L87">
        <v>33</v>
      </c>
      <c r="M87">
        <v>28</v>
      </c>
      <c r="N87">
        <v>41</v>
      </c>
      <c r="O87" s="4">
        <f t="shared" si="2"/>
        <v>14.409455484622585</v>
      </c>
      <c r="R87">
        <v>41</v>
      </c>
      <c r="S87">
        <v>30</v>
      </c>
      <c r="T87">
        <v>14</v>
      </c>
      <c r="U87">
        <v>17</v>
      </c>
      <c r="V87">
        <v>31</v>
      </c>
      <c r="W87">
        <v>0</v>
      </c>
      <c r="X87">
        <v>21</v>
      </c>
      <c r="Y87">
        <v>24</v>
      </c>
      <c r="Z87">
        <v>62</v>
      </c>
      <c r="AA87">
        <v>17</v>
      </c>
      <c r="AB87">
        <v>17</v>
      </c>
    </row>
    <row r="88" spans="1:28">
      <c r="A88" s="22"/>
      <c r="B88" s="13">
        <v>87</v>
      </c>
      <c r="C88">
        <v>3</v>
      </c>
      <c r="D88">
        <v>14</v>
      </c>
      <c r="E88">
        <v>20</v>
      </c>
      <c r="F88">
        <v>41</v>
      </c>
      <c r="G88">
        <v>18</v>
      </c>
      <c r="H88">
        <v>41</v>
      </c>
      <c r="I88">
        <v>27</v>
      </c>
      <c r="J88">
        <v>7</v>
      </c>
      <c r="K88">
        <v>48</v>
      </c>
      <c r="L88">
        <v>35</v>
      </c>
      <c r="M88">
        <v>37</v>
      </c>
      <c r="N88">
        <v>14</v>
      </c>
      <c r="O88" s="4">
        <f t="shared" si="2"/>
        <v>25.937019872320654</v>
      </c>
      <c r="R88">
        <v>16</v>
      </c>
      <c r="S88">
        <v>21</v>
      </c>
      <c r="T88">
        <v>24</v>
      </c>
      <c r="U88">
        <v>36</v>
      </c>
      <c r="V88">
        <v>28</v>
      </c>
      <c r="W88">
        <v>16</v>
      </c>
      <c r="X88">
        <v>42</v>
      </c>
      <c r="Y88">
        <v>34</v>
      </c>
      <c r="Z88">
        <v>66</v>
      </c>
      <c r="AA88">
        <v>30</v>
      </c>
      <c r="AB88">
        <v>23</v>
      </c>
    </row>
    <row r="89" spans="1:28">
      <c r="A89" s="22"/>
      <c r="B89" s="13">
        <v>88</v>
      </c>
      <c r="C89">
        <v>21</v>
      </c>
      <c r="D89">
        <v>14</v>
      </c>
      <c r="E89">
        <v>52</v>
      </c>
      <c r="F89">
        <v>21</v>
      </c>
      <c r="G89">
        <v>22</v>
      </c>
      <c r="H89">
        <v>28</v>
      </c>
      <c r="I89">
        <v>30</v>
      </c>
      <c r="J89">
        <v>38</v>
      </c>
      <c r="K89">
        <v>25</v>
      </c>
      <c r="L89">
        <v>31</v>
      </c>
      <c r="M89">
        <v>41</v>
      </c>
      <c r="N89">
        <v>10</v>
      </c>
      <c r="O89" s="4">
        <f t="shared" si="2"/>
        <v>28.81891096924517</v>
      </c>
      <c r="W89">
        <v>44</v>
      </c>
      <c r="Y89">
        <v>14</v>
      </c>
      <c r="Z89">
        <v>40</v>
      </c>
      <c r="AA89">
        <v>29</v>
      </c>
    </row>
    <row r="90" spans="1:28">
      <c r="A90" s="22">
        <v>2006</v>
      </c>
      <c r="B90" s="13">
        <v>89</v>
      </c>
      <c r="C90">
        <v>7</v>
      </c>
      <c r="D90">
        <v>7</v>
      </c>
      <c r="E90">
        <v>24</v>
      </c>
      <c r="F90">
        <v>27</v>
      </c>
      <c r="G90">
        <v>20</v>
      </c>
      <c r="H90">
        <v>21</v>
      </c>
      <c r="I90">
        <v>39</v>
      </c>
      <c r="J90">
        <v>7</v>
      </c>
      <c r="K90">
        <v>28</v>
      </c>
      <c r="L90">
        <v>6</v>
      </c>
      <c r="M90">
        <v>27</v>
      </c>
      <c r="N90">
        <v>13</v>
      </c>
      <c r="O90" s="4">
        <f t="shared" si="2"/>
        <v>37.464584260018725</v>
      </c>
      <c r="R90">
        <v>13</v>
      </c>
      <c r="S90">
        <v>14</v>
      </c>
      <c r="T90">
        <v>18</v>
      </c>
      <c r="U90">
        <v>3</v>
      </c>
      <c r="V90">
        <v>28</v>
      </c>
      <c r="W90">
        <v>17</v>
      </c>
      <c r="X90">
        <v>10</v>
      </c>
      <c r="Y90">
        <v>27</v>
      </c>
      <c r="Z90">
        <v>37</v>
      </c>
      <c r="AA90">
        <v>27</v>
      </c>
      <c r="AB90">
        <v>31</v>
      </c>
    </row>
    <row r="91" spans="1:28">
      <c r="A91" s="22"/>
      <c r="B91" s="13">
        <v>90</v>
      </c>
      <c r="C91">
        <v>23</v>
      </c>
      <c r="D91">
        <v>34</v>
      </c>
      <c r="E91">
        <v>17</v>
      </c>
      <c r="F91">
        <v>28</v>
      </c>
      <c r="G91">
        <v>13</v>
      </c>
      <c r="H91">
        <v>14</v>
      </c>
      <c r="I91">
        <v>28</v>
      </c>
      <c r="J91">
        <v>9</v>
      </c>
      <c r="K91">
        <v>38</v>
      </c>
      <c r="L91">
        <v>33</v>
      </c>
      <c r="M91">
        <v>17</v>
      </c>
      <c r="N91">
        <v>52</v>
      </c>
      <c r="O91" s="4">
        <f t="shared" si="2"/>
        <v>26.897650237962161</v>
      </c>
      <c r="R91">
        <v>31</v>
      </c>
      <c r="S91">
        <v>9</v>
      </c>
      <c r="T91">
        <v>32</v>
      </c>
      <c r="U91">
        <v>31</v>
      </c>
      <c r="V91">
        <v>38</v>
      </c>
      <c r="W91">
        <v>34</v>
      </c>
      <c r="X91">
        <v>34</v>
      </c>
      <c r="Y91">
        <v>42</v>
      </c>
      <c r="Z91">
        <v>28</v>
      </c>
      <c r="AA91">
        <v>21</v>
      </c>
      <c r="AB91">
        <v>21</v>
      </c>
    </row>
    <row r="92" spans="1:28">
      <c r="A92" s="22"/>
      <c r="B92" s="13">
        <v>91</v>
      </c>
      <c r="C92">
        <v>32</v>
      </c>
      <c r="D92">
        <v>31</v>
      </c>
      <c r="E92">
        <v>47</v>
      </c>
      <c r="F92">
        <v>31</v>
      </c>
      <c r="G92">
        <v>7</v>
      </c>
      <c r="H92">
        <v>27</v>
      </c>
      <c r="I92">
        <v>21</v>
      </c>
      <c r="J92">
        <v>10</v>
      </c>
      <c r="K92">
        <v>38</v>
      </c>
      <c r="L92">
        <v>28</v>
      </c>
      <c r="M92">
        <v>31</v>
      </c>
      <c r="N92">
        <v>41</v>
      </c>
      <c r="O92" s="4">
        <f t="shared" si="2"/>
        <v>20.173237678471619</v>
      </c>
      <c r="R92">
        <v>30</v>
      </c>
      <c r="S92">
        <v>26</v>
      </c>
      <c r="T92">
        <v>35</v>
      </c>
      <c r="U92">
        <v>21</v>
      </c>
      <c r="V92">
        <v>19</v>
      </c>
      <c r="W92">
        <v>31</v>
      </c>
      <c r="X92">
        <v>24</v>
      </c>
      <c r="Y92">
        <v>33</v>
      </c>
      <c r="Z92">
        <v>63</v>
      </c>
      <c r="AA92">
        <v>25</v>
      </c>
      <c r="AB92">
        <v>6</v>
      </c>
    </row>
    <row r="93" spans="1:28">
      <c r="A93" s="22"/>
      <c r="B93" s="13">
        <v>92</v>
      </c>
      <c r="C93">
        <v>12</v>
      </c>
      <c r="D93">
        <v>3</v>
      </c>
      <c r="E93">
        <v>28</v>
      </c>
      <c r="F93">
        <v>17</v>
      </c>
      <c r="G93">
        <v>41</v>
      </c>
      <c r="H93">
        <v>12</v>
      </c>
      <c r="I93">
        <v>20</v>
      </c>
      <c r="J93">
        <v>38</v>
      </c>
      <c r="K93">
        <v>44</v>
      </c>
      <c r="L93">
        <v>10</v>
      </c>
      <c r="M93">
        <v>3</v>
      </c>
      <c r="N93">
        <v>48</v>
      </c>
      <c r="O93" s="4">
        <f t="shared" si="2"/>
        <v>19.212607312830116</v>
      </c>
      <c r="R93">
        <v>3</v>
      </c>
      <c r="S93">
        <v>10</v>
      </c>
      <c r="T93">
        <v>20</v>
      </c>
      <c r="U93">
        <v>31</v>
      </c>
      <c r="V93">
        <v>41</v>
      </c>
      <c r="W93">
        <v>36</v>
      </c>
      <c r="X93">
        <v>26</v>
      </c>
      <c r="Y93">
        <v>10</v>
      </c>
      <c r="Z93">
        <v>35</v>
      </c>
      <c r="AA93">
        <v>34</v>
      </c>
      <c r="AB93">
        <v>42</v>
      </c>
    </row>
    <row r="94" spans="1:28">
      <c r="A94" s="22"/>
      <c r="B94" s="13">
        <v>93</v>
      </c>
      <c r="C94">
        <v>24</v>
      </c>
      <c r="D94">
        <v>46</v>
      </c>
      <c r="E94">
        <v>6</v>
      </c>
      <c r="F94">
        <v>20</v>
      </c>
      <c r="G94">
        <v>21</v>
      </c>
      <c r="H94">
        <v>0</v>
      </c>
      <c r="I94">
        <v>29</v>
      </c>
      <c r="J94">
        <v>3</v>
      </c>
      <c r="K94">
        <v>44</v>
      </c>
      <c r="L94">
        <v>26</v>
      </c>
      <c r="M94">
        <v>0</v>
      </c>
      <c r="N94">
        <v>24</v>
      </c>
      <c r="O94" s="4">
        <f t="shared" si="2"/>
        <v>27.858280603603667</v>
      </c>
      <c r="R94">
        <v>15</v>
      </c>
      <c r="S94">
        <v>10</v>
      </c>
      <c r="T94">
        <v>41</v>
      </c>
      <c r="U94">
        <v>34</v>
      </c>
      <c r="V94">
        <v>10</v>
      </c>
      <c r="W94">
        <v>21</v>
      </c>
      <c r="X94">
        <v>17</v>
      </c>
      <c r="Y94">
        <v>66</v>
      </c>
      <c r="Z94">
        <v>36</v>
      </c>
      <c r="AA94">
        <v>31</v>
      </c>
      <c r="AB94">
        <v>31</v>
      </c>
    </row>
    <row r="95" spans="1:28">
      <c r="A95" s="22"/>
      <c r="B95" s="13">
        <v>94</v>
      </c>
      <c r="C95">
        <v>10</v>
      </c>
      <c r="D95">
        <v>26</v>
      </c>
      <c r="E95">
        <v>7</v>
      </c>
      <c r="F95">
        <v>17</v>
      </c>
      <c r="G95">
        <v>15</v>
      </c>
      <c r="H95">
        <v>63</v>
      </c>
      <c r="I95">
        <v>34</v>
      </c>
      <c r="J95">
        <v>21</v>
      </c>
      <c r="K95">
        <v>17</v>
      </c>
      <c r="L95">
        <v>12</v>
      </c>
      <c r="M95">
        <v>17</v>
      </c>
      <c r="N95">
        <v>30</v>
      </c>
      <c r="O95" s="4">
        <f t="shared" si="2"/>
        <v>32.661432431811193</v>
      </c>
      <c r="R95">
        <v>21</v>
      </c>
      <c r="S95">
        <v>16</v>
      </c>
      <c r="T95">
        <v>39</v>
      </c>
      <c r="U95">
        <v>45</v>
      </c>
      <c r="V95">
        <v>16</v>
      </c>
      <c r="W95">
        <v>21</v>
      </c>
      <c r="X95">
        <v>34</v>
      </c>
      <c r="Y95">
        <v>24</v>
      </c>
      <c r="Z95">
        <v>42</v>
      </c>
      <c r="AA95">
        <v>16</v>
      </c>
      <c r="AB95">
        <v>55</v>
      </c>
    </row>
    <row r="96" spans="1:28">
      <c r="A96" s="22"/>
      <c r="B96" s="13">
        <v>95</v>
      </c>
      <c r="C96">
        <v>31</v>
      </c>
      <c r="D96">
        <v>3</v>
      </c>
      <c r="E96">
        <v>21</v>
      </c>
      <c r="F96">
        <v>34</v>
      </c>
      <c r="G96">
        <v>18</v>
      </c>
      <c r="H96">
        <v>31</v>
      </c>
      <c r="I96">
        <v>28</v>
      </c>
      <c r="J96">
        <v>10</v>
      </c>
      <c r="K96">
        <v>54</v>
      </c>
      <c r="L96">
        <v>3</v>
      </c>
      <c r="M96">
        <v>42</v>
      </c>
      <c r="N96">
        <v>13</v>
      </c>
      <c r="O96" s="4">
        <f t="shared" si="2"/>
        <v>26.897650237962161</v>
      </c>
      <c r="R96">
        <v>33</v>
      </c>
      <c r="S96">
        <v>21</v>
      </c>
      <c r="T96">
        <v>17</v>
      </c>
      <c r="U96">
        <v>20</v>
      </c>
      <c r="V96">
        <v>42</v>
      </c>
      <c r="W96">
        <v>24</v>
      </c>
      <c r="X96">
        <v>36</v>
      </c>
      <c r="Y96">
        <v>21</v>
      </c>
      <c r="Z96">
        <v>7</v>
      </c>
      <c r="AA96">
        <v>12</v>
      </c>
      <c r="AB96">
        <v>24</v>
      </c>
    </row>
    <row r="97" spans="1:28">
      <c r="A97" s="22"/>
      <c r="B97" s="13">
        <v>96</v>
      </c>
      <c r="C97">
        <v>16</v>
      </c>
      <c r="D97">
        <v>19</v>
      </c>
      <c r="E97">
        <v>24</v>
      </c>
      <c r="F97">
        <v>39</v>
      </c>
      <c r="G97">
        <v>13</v>
      </c>
      <c r="H97">
        <v>34</v>
      </c>
      <c r="I97">
        <v>37</v>
      </c>
      <c r="J97">
        <v>27</v>
      </c>
      <c r="K97">
        <v>42</v>
      </c>
      <c r="L97">
        <v>17</v>
      </c>
      <c r="M97">
        <v>28</v>
      </c>
      <c r="N97">
        <v>24</v>
      </c>
      <c r="O97" s="4">
        <f t="shared" si="2"/>
        <v>35.543323528735712</v>
      </c>
      <c r="W97">
        <v>10</v>
      </c>
      <c r="X97">
        <v>27</v>
      </c>
      <c r="AB97">
        <v>30</v>
      </c>
    </row>
    <row r="98" spans="1:28">
      <c r="A98" s="22">
        <v>2007</v>
      </c>
      <c r="B98" s="13">
        <v>97</v>
      </c>
      <c r="C98">
        <v>27</v>
      </c>
      <c r="D98">
        <v>14</v>
      </c>
      <c r="E98">
        <v>13</v>
      </c>
      <c r="F98">
        <v>14</v>
      </c>
      <c r="G98">
        <v>34</v>
      </c>
      <c r="H98">
        <v>31</v>
      </c>
      <c r="I98">
        <v>35</v>
      </c>
      <c r="J98">
        <v>7</v>
      </c>
      <c r="K98">
        <v>58</v>
      </c>
      <c r="L98">
        <v>9</v>
      </c>
      <c r="M98">
        <v>45</v>
      </c>
      <c r="N98">
        <v>17</v>
      </c>
      <c r="O98" s="4">
        <f t="shared" si="2"/>
        <v>33.622062797452699</v>
      </c>
      <c r="R98">
        <v>27</v>
      </c>
      <c r="S98">
        <v>17</v>
      </c>
      <c r="T98">
        <v>30</v>
      </c>
      <c r="U98">
        <v>41</v>
      </c>
      <c r="V98">
        <v>31</v>
      </c>
      <c r="W98">
        <v>10</v>
      </c>
      <c r="X98">
        <v>24</v>
      </c>
      <c r="Y98">
        <v>49</v>
      </c>
      <c r="Z98">
        <v>21</v>
      </c>
      <c r="AA98">
        <v>34</v>
      </c>
      <c r="AB98">
        <v>45</v>
      </c>
    </row>
    <row r="99" spans="1:28">
      <c r="A99" s="22"/>
      <c r="B99" s="13">
        <v>98</v>
      </c>
      <c r="C99">
        <v>27</v>
      </c>
      <c r="D99">
        <v>38</v>
      </c>
      <c r="E99">
        <v>20</v>
      </c>
      <c r="F99">
        <v>28</v>
      </c>
      <c r="G99">
        <v>41</v>
      </c>
      <c r="H99">
        <v>7</v>
      </c>
      <c r="I99">
        <v>6</v>
      </c>
      <c r="J99">
        <v>16</v>
      </c>
      <c r="K99">
        <v>30</v>
      </c>
      <c r="L99">
        <v>20</v>
      </c>
      <c r="M99">
        <v>7</v>
      </c>
      <c r="N99">
        <v>37</v>
      </c>
      <c r="O99" s="4">
        <f t="shared" si="2"/>
        <v>5.7637821938490346</v>
      </c>
      <c r="R99">
        <v>43</v>
      </c>
      <c r="S99">
        <v>3</v>
      </c>
      <c r="T99">
        <v>58</v>
      </c>
      <c r="U99">
        <v>24</v>
      </c>
      <c r="V99">
        <v>41</v>
      </c>
      <c r="W99">
        <v>23</v>
      </c>
      <c r="X99">
        <v>28</v>
      </c>
      <c r="Y99">
        <v>23</v>
      </c>
      <c r="Z99">
        <v>21</v>
      </c>
      <c r="AA99">
        <v>24</v>
      </c>
      <c r="AB99">
        <v>42</v>
      </c>
    </row>
    <row r="100" spans="1:28">
      <c r="A100" s="22"/>
      <c r="B100" s="13">
        <v>99</v>
      </c>
      <c r="C100">
        <v>31</v>
      </c>
      <c r="D100">
        <v>40</v>
      </c>
      <c r="E100">
        <v>7</v>
      </c>
      <c r="F100">
        <v>48</v>
      </c>
      <c r="G100">
        <v>52</v>
      </c>
      <c r="H100">
        <v>20</v>
      </c>
      <c r="I100">
        <v>14</v>
      </c>
      <c r="J100">
        <v>48</v>
      </c>
      <c r="K100">
        <v>23</v>
      </c>
      <c r="L100">
        <v>27</v>
      </c>
      <c r="M100">
        <v>21</v>
      </c>
      <c r="N100">
        <v>26</v>
      </c>
      <c r="O100" s="4">
        <f t="shared" si="2"/>
        <v>13.44882511898108</v>
      </c>
      <c r="R100">
        <v>20</v>
      </c>
      <c r="S100">
        <v>7</v>
      </c>
      <c r="T100">
        <v>19</v>
      </c>
      <c r="U100">
        <v>47</v>
      </c>
      <c r="V100">
        <v>42</v>
      </c>
      <c r="W100">
        <v>10</v>
      </c>
      <c r="X100">
        <v>41</v>
      </c>
      <c r="Y100">
        <v>41</v>
      </c>
      <c r="Z100">
        <v>56</v>
      </c>
      <c r="AA100">
        <v>7</v>
      </c>
      <c r="AB100">
        <v>35</v>
      </c>
    </row>
    <row r="101" spans="1:28">
      <c r="A101" s="22"/>
      <c r="B101" s="13">
        <v>100</v>
      </c>
      <c r="C101">
        <v>6</v>
      </c>
      <c r="D101">
        <v>27</v>
      </c>
      <c r="E101">
        <v>10</v>
      </c>
      <c r="F101">
        <v>27</v>
      </c>
      <c r="G101">
        <v>17</v>
      </c>
      <c r="H101">
        <v>48</v>
      </c>
      <c r="I101">
        <v>14</v>
      </c>
      <c r="J101">
        <v>49</v>
      </c>
      <c r="K101">
        <v>24</v>
      </c>
      <c r="L101">
        <v>38</v>
      </c>
      <c r="M101">
        <v>31</v>
      </c>
      <c r="N101">
        <v>7</v>
      </c>
      <c r="O101" s="4">
        <f t="shared" si="2"/>
        <v>13.44882511898108</v>
      </c>
      <c r="R101">
        <v>14</v>
      </c>
      <c r="S101">
        <v>28</v>
      </c>
      <c r="T101">
        <v>19</v>
      </c>
      <c r="U101">
        <v>39</v>
      </c>
      <c r="V101">
        <v>55</v>
      </c>
      <c r="W101">
        <v>10</v>
      </c>
      <c r="X101">
        <v>17</v>
      </c>
      <c r="Y101">
        <v>35</v>
      </c>
      <c r="Z101">
        <v>31</v>
      </c>
      <c r="AA101">
        <v>11</v>
      </c>
      <c r="AB101">
        <v>10</v>
      </c>
    </row>
    <row r="102" spans="1:28">
      <c r="A102" s="22"/>
      <c r="B102" s="13">
        <v>101</v>
      </c>
      <c r="C102">
        <v>17</v>
      </c>
      <c r="D102">
        <v>31</v>
      </c>
      <c r="E102">
        <v>6</v>
      </c>
      <c r="F102">
        <v>34</v>
      </c>
      <c r="G102">
        <v>27</v>
      </c>
      <c r="H102">
        <v>10</v>
      </c>
      <c r="I102">
        <v>25</v>
      </c>
      <c r="J102">
        <v>17</v>
      </c>
      <c r="K102">
        <v>37</v>
      </c>
      <c r="L102">
        <v>36</v>
      </c>
      <c r="M102">
        <v>35</v>
      </c>
      <c r="N102">
        <v>33</v>
      </c>
      <c r="O102" s="4">
        <f t="shared" si="2"/>
        <v>24.015759141037645</v>
      </c>
      <c r="R102">
        <v>31</v>
      </c>
      <c r="S102">
        <v>31</v>
      </c>
      <c r="T102">
        <v>43</v>
      </c>
      <c r="U102">
        <v>51</v>
      </c>
      <c r="V102">
        <v>40</v>
      </c>
      <c r="W102">
        <v>13</v>
      </c>
      <c r="X102">
        <v>42</v>
      </c>
      <c r="Y102">
        <v>28</v>
      </c>
      <c r="Z102">
        <v>38</v>
      </c>
      <c r="AA102">
        <v>14</v>
      </c>
      <c r="AB102">
        <v>26</v>
      </c>
    </row>
    <row r="103" spans="1:28">
      <c r="A103" s="22"/>
      <c r="B103" s="13">
        <v>102</v>
      </c>
      <c r="C103">
        <v>44</v>
      </c>
      <c r="D103">
        <v>3</v>
      </c>
      <c r="E103">
        <v>34</v>
      </c>
      <c r="F103">
        <v>28</v>
      </c>
      <c r="G103">
        <v>24</v>
      </c>
      <c r="H103">
        <v>17</v>
      </c>
      <c r="I103">
        <v>39</v>
      </c>
      <c r="J103">
        <v>17</v>
      </c>
      <c r="K103">
        <v>38</v>
      </c>
      <c r="L103">
        <v>17</v>
      </c>
      <c r="M103">
        <v>19</v>
      </c>
      <c r="N103">
        <v>17</v>
      </c>
      <c r="O103" s="4">
        <f t="shared" si="2"/>
        <v>37.464584260018725</v>
      </c>
      <c r="R103">
        <v>10</v>
      </c>
      <c r="S103">
        <v>31</v>
      </c>
      <c r="T103">
        <v>45</v>
      </c>
      <c r="U103">
        <v>20</v>
      </c>
      <c r="V103">
        <v>49</v>
      </c>
      <c r="W103">
        <v>7</v>
      </c>
      <c r="X103">
        <v>52</v>
      </c>
      <c r="Y103">
        <v>45</v>
      </c>
      <c r="Z103">
        <v>59</v>
      </c>
      <c r="AA103">
        <v>26</v>
      </c>
      <c r="AB103">
        <v>38</v>
      </c>
    </row>
    <row r="104" spans="1:28">
      <c r="A104" s="22"/>
      <c r="B104" s="13">
        <v>103</v>
      </c>
      <c r="C104">
        <v>28</v>
      </c>
      <c r="D104">
        <v>28</v>
      </c>
      <c r="E104">
        <v>28</v>
      </c>
      <c r="F104">
        <v>21</v>
      </c>
      <c r="G104">
        <v>48</v>
      </c>
      <c r="H104">
        <v>16</v>
      </c>
      <c r="I104">
        <v>73</v>
      </c>
      <c r="J104">
        <v>31</v>
      </c>
      <c r="K104">
        <v>21</v>
      </c>
      <c r="L104">
        <v>26</v>
      </c>
      <c r="M104">
        <v>31</v>
      </c>
      <c r="N104">
        <v>37</v>
      </c>
      <c r="O104" s="4">
        <f t="shared" si="2"/>
        <v>70.126016691829918</v>
      </c>
      <c r="R104">
        <v>28</v>
      </c>
      <c r="S104">
        <v>7</v>
      </c>
      <c r="T104">
        <v>28</v>
      </c>
      <c r="U104">
        <v>32</v>
      </c>
      <c r="V104">
        <v>36</v>
      </c>
      <c r="W104">
        <v>21</v>
      </c>
      <c r="X104">
        <v>27</v>
      </c>
      <c r="Y104">
        <v>17</v>
      </c>
      <c r="Z104">
        <v>30</v>
      </c>
      <c r="AA104">
        <v>38</v>
      </c>
      <c r="AB104">
        <v>43</v>
      </c>
    </row>
    <row r="105" spans="1:28">
      <c r="A105" s="22"/>
      <c r="B105" s="13">
        <v>104</v>
      </c>
      <c r="C105">
        <v>41</v>
      </c>
      <c r="D105">
        <v>27</v>
      </c>
      <c r="E105">
        <v>21</v>
      </c>
      <c r="F105">
        <v>3</v>
      </c>
      <c r="G105">
        <v>35</v>
      </c>
      <c r="H105">
        <v>34</v>
      </c>
      <c r="I105">
        <v>51</v>
      </c>
      <c r="J105">
        <v>22</v>
      </c>
      <c r="K105">
        <v>14</v>
      </c>
      <c r="L105">
        <v>31</v>
      </c>
      <c r="M105">
        <v>24</v>
      </c>
      <c r="N105">
        <v>41</v>
      </c>
      <c r="O105" s="4">
        <f t="shared" si="2"/>
        <v>48.992148647716789</v>
      </c>
      <c r="W105">
        <v>14</v>
      </c>
      <c r="X105">
        <v>49</v>
      </c>
      <c r="AB105">
        <v>34</v>
      </c>
    </row>
    <row r="106" spans="1:28">
      <c r="A106" s="22">
        <v>2008</v>
      </c>
      <c r="B106" s="13">
        <v>105</v>
      </c>
      <c r="C106">
        <v>24</v>
      </c>
      <c r="D106">
        <v>29</v>
      </c>
      <c r="E106">
        <v>17</v>
      </c>
      <c r="F106">
        <v>27</v>
      </c>
      <c r="G106">
        <v>42</v>
      </c>
      <c r="H106">
        <v>21</v>
      </c>
      <c r="I106">
        <v>17</v>
      </c>
      <c r="J106">
        <v>22</v>
      </c>
      <c r="K106">
        <v>34</v>
      </c>
      <c r="L106">
        <v>38</v>
      </c>
      <c r="M106">
        <v>6</v>
      </c>
      <c r="N106">
        <v>25</v>
      </c>
      <c r="O106" s="4">
        <f t="shared" si="2"/>
        <v>16.330716215905596</v>
      </c>
      <c r="R106">
        <v>14</v>
      </c>
      <c r="S106">
        <v>33</v>
      </c>
      <c r="T106">
        <v>35</v>
      </c>
      <c r="U106">
        <v>28</v>
      </c>
      <c r="V106">
        <v>23</v>
      </c>
      <c r="W106">
        <v>17</v>
      </c>
      <c r="X106">
        <v>49</v>
      </c>
      <c r="Y106">
        <v>56</v>
      </c>
      <c r="Z106">
        <v>38</v>
      </c>
      <c r="AA106">
        <v>28</v>
      </c>
      <c r="AB106">
        <v>58</v>
      </c>
    </row>
    <row r="107" spans="1:28">
      <c r="A107" s="22"/>
      <c r="B107" s="13">
        <v>106</v>
      </c>
      <c r="C107">
        <v>45</v>
      </c>
      <c r="D107">
        <v>7</v>
      </c>
      <c r="E107">
        <v>13</v>
      </c>
      <c r="F107">
        <v>20</v>
      </c>
      <c r="G107">
        <v>16</v>
      </c>
      <c r="H107">
        <v>16</v>
      </c>
      <c r="I107">
        <v>31</v>
      </c>
      <c r="J107">
        <v>20</v>
      </c>
      <c r="K107">
        <v>20</v>
      </c>
      <c r="L107">
        <v>20</v>
      </c>
      <c r="M107">
        <v>3</v>
      </c>
      <c r="N107">
        <v>17</v>
      </c>
      <c r="O107" s="4">
        <f t="shared" si="2"/>
        <v>29.779541334886677</v>
      </c>
      <c r="R107">
        <v>14</v>
      </c>
      <c r="S107">
        <v>10</v>
      </c>
      <c r="T107">
        <v>30</v>
      </c>
      <c r="U107">
        <v>44</v>
      </c>
      <c r="V107">
        <v>31</v>
      </c>
      <c r="W107">
        <v>38</v>
      </c>
      <c r="X107">
        <v>35</v>
      </c>
      <c r="Y107">
        <v>28</v>
      </c>
      <c r="Z107">
        <v>45</v>
      </c>
      <c r="AA107">
        <v>30</v>
      </c>
      <c r="AB107">
        <v>43</v>
      </c>
    </row>
    <row r="108" spans="1:28">
      <c r="A108" s="22"/>
      <c r="B108" s="13">
        <v>107</v>
      </c>
      <c r="C108">
        <v>20</v>
      </c>
      <c r="D108">
        <v>9</v>
      </c>
      <c r="E108">
        <v>45</v>
      </c>
      <c r="F108">
        <v>17</v>
      </c>
      <c r="G108">
        <v>37</v>
      </c>
      <c r="H108">
        <v>27</v>
      </c>
      <c r="I108">
        <v>35</v>
      </c>
      <c r="J108">
        <v>48</v>
      </c>
      <c r="K108">
        <v>16</v>
      </c>
      <c r="L108">
        <v>48</v>
      </c>
      <c r="M108">
        <v>26</v>
      </c>
      <c r="N108">
        <v>7</v>
      </c>
      <c r="O108" s="4">
        <f t="shared" si="2"/>
        <v>33.622062797452699</v>
      </c>
      <c r="R108">
        <v>14</v>
      </c>
      <c r="S108">
        <v>35</v>
      </c>
      <c r="T108">
        <v>31</v>
      </c>
      <c r="U108">
        <v>13</v>
      </c>
      <c r="V108">
        <v>58</v>
      </c>
      <c r="W108">
        <v>6</v>
      </c>
      <c r="X108">
        <v>45</v>
      </c>
      <c r="Y108">
        <v>34</v>
      </c>
      <c r="Z108">
        <v>56</v>
      </c>
      <c r="AA108">
        <v>25</v>
      </c>
      <c r="AB108">
        <v>63</v>
      </c>
    </row>
    <row r="109" spans="1:28">
      <c r="A109" s="22"/>
      <c r="B109" s="13">
        <v>108</v>
      </c>
      <c r="C109">
        <v>55</v>
      </c>
      <c r="D109">
        <v>13</v>
      </c>
      <c r="E109">
        <v>38</v>
      </c>
      <c r="F109">
        <v>21</v>
      </c>
      <c r="G109">
        <v>7</v>
      </c>
      <c r="H109">
        <v>17</v>
      </c>
      <c r="I109">
        <v>32</v>
      </c>
      <c r="J109">
        <v>19</v>
      </c>
      <c r="K109">
        <v>45</v>
      </c>
      <c r="L109">
        <v>46</v>
      </c>
      <c r="M109">
        <v>6</v>
      </c>
      <c r="N109">
        <v>16</v>
      </c>
      <c r="O109" s="4">
        <f t="shared" si="2"/>
        <v>30.740171700528183</v>
      </c>
      <c r="R109">
        <v>0</v>
      </c>
      <c r="S109">
        <v>17</v>
      </c>
      <c r="T109">
        <v>21</v>
      </c>
      <c r="U109">
        <v>35</v>
      </c>
      <c r="V109">
        <v>31</v>
      </c>
      <c r="W109">
        <v>28</v>
      </c>
      <c r="X109">
        <v>58</v>
      </c>
      <c r="Y109">
        <v>24</v>
      </c>
      <c r="Z109">
        <v>28</v>
      </c>
      <c r="AA109">
        <v>49</v>
      </c>
      <c r="AB109">
        <v>39</v>
      </c>
    </row>
    <row r="110" spans="1:28">
      <c r="A110" s="22"/>
      <c r="B110" s="13">
        <v>109</v>
      </c>
      <c r="C110">
        <v>17</v>
      </c>
      <c r="D110">
        <v>21</v>
      </c>
      <c r="E110">
        <v>24</v>
      </c>
      <c r="F110">
        <v>42</v>
      </c>
      <c r="G110">
        <v>35</v>
      </c>
      <c r="H110">
        <v>17</v>
      </c>
      <c r="I110">
        <v>28</v>
      </c>
      <c r="J110">
        <v>24</v>
      </c>
      <c r="K110">
        <v>6</v>
      </c>
      <c r="L110">
        <v>13</v>
      </c>
      <c r="M110">
        <v>48</v>
      </c>
      <c r="N110">
        <v>27</v>
      </c>
      <c r="O110" s="4">
        <f t="shared" si="2"/>
        <v>26.897650237962161</v>
      </c>
      <c r="R110">
        <v>17</v>
      </c>
      <c r="S110">
        <v>24</v>
      </c>
      <c r="T110">
        <v>52</v>
      </c>
      <c r="U110">
        <v>21</v>
      </c>
      <c r="V110">
        <v>41</v>
      </c>
      <c r="W110">
        <v>21</v>
      </c>
      <c r="X110">
        <v>66</v>
      </c>
      <c r="Y110">
        <v>59</v>
      </c>
      <c r="Z110">
        <v>33</v>
      </c>
      <c r="AA110">
        <v>24</v>
      </c>
      <c r="AB110">
        <v>56</v>
      </c>
    </row>
    <row r="111" spans="1:28">
      <c r="A111" s="22"/>
      <c r="B111" s="13">
        <v>110</v>
      </c>
      <c r="C111">
        <v>27</v>
      </c>
      <c r="D111">
        <v>20</v>
      </c>
      <c r="E111">
        <v>24</v>
      </c>
      <c r="F111">
        <v>29</v>
      </c>
      <c r="G111">
        <v>25</v>
      </c>
      <c r="H111">
        <v>6</v>
      </c>
      <c r="I111">
        <v>45</v>
      </c>
      <c r="J111">
        <v>10</v>
      </c>
      <c r="K111">
        <v>45</v>
      </c>
      <c r="L111">
        <v>23</v>
      </c>
      <c r="M111">
        <v>7</v>
      </c>
      <c r="N111">
        <v>24</v>
      </c>
      <c r="O111" s="4">
        <f t="shared" si="2"/>
        <v>43.228366453867757</v>
      </c>
      <c r="R111">
        <v>28</v>
      </c>
      <c r="S111">
        <v>20</v>
      </c>
      <c r="T111">
        <v>7</v>
      </c>
      <c r="U111">
        <v>24</v>
      </c>
      <c r="V111">
        <v>52</v>
      </c>
      <c r="W111">
        <v>41</v>
      </c>
      <c r="X111">
        <v>65</v>
      </c>
      <c r="Y111">
        <v>20</v>
      </c>
      <c r="Z111">
        <v>45</v>
      </c>
      <c r="AA111">
        <v>28</v>
      </c>
      <c r="AB111">
        <v>21</v>
      </c>
    </row>
    <row r="112" spans="1:28">
      <c r="A112" s="22"/>
      <c r="B112" s="13">
        <v>111</v>
      </c>
      <c r="C112">
        <v>20</v>
      </c>
      <c r="D112">
        <v>7</v>
      </c>
      <c r="E112">
        <v>22</v>
      </c>
      <c r="F112">
        <v>14</v>
      </c>
      <c r="G112">
        <v>21</v>
      </c>
      <c r="H112">
        <v>32</v>
      </c>
      <c r="I112">
        <v>56</v>
      </c>
      <c r="J112">
        <v>21</v>
      </c>
      <c r="K112">
        <v>30</v>
      </c>
      <c r="L112">
        <v>34</v>
      </c>
      <c r="M112">
        <v>17</v>
      </c>
      <c r="N112">
        <v>55</v>
      </c>
      <c r="O112" s="4">
        <f t="shared" si="2"/>
        <v>53.795300475924321</v>
      </c>
      <c r="R112">
        <v>17</v>
      </c>
      <c r="S112">
        <v>30</v>
      </c>
      <c r="T112">
        <v>40</v>
      </c>
      <c r="U112">
        <v>38</v>
      </c>
      <c r="V112">
        <v>37</v>
      </c>
      <c r="W112">
        <v>28</v>
      </c>
      <c r="X112">
        <v>61</v>
      </c>
      <c r="Y112">
        <v>30</v>
      </c>
      <c r="Z112">
        <v>35</v>
      </c>
      <c r="AA112">
        <v>21</v>
      </c>
      <c r="AB112">
        <v>35</v>
      </c>
    </row>
    <row r="113" spans="1:28">
      <c r="A113" s="22"/>
      <c r="B113" s="13">
        <v>112</v>
      </c>
      <c r="C113">
        <v>10</v>
      </c>
      <c r="D113">
        <v>10</v>
      </c>
      <c r="E113">
        <v>55</v>
      </c>
      <c r="F113">
        <v>7</v>
      </c>
      <c r="G113">
        <v>18</v>
      </c>
      <c r="H113">
        <v>0</v>
      </c>
      <c r="I113">
        <v>40</v>
      </c>
      <c r="J113">
        <v>27</v>
      </c>
      <c r="K113">
        <v>42</v>
      </c>
      <c r="L113">
        <v>49</v>
      </c>
      <c r="M113">
        <v>62</v>
      </c>
      <c r="N113">
        <v>35</v>
      </c>
      <c r="O113" s="4">
        <f t="shared" si="2"/>
        <v>38.425214625660232</v>
      </c>
      <c r="Y113">
        <v>41</v>
      </c>
      <c r="Z113">
        <v>49</v>
      </c>
      <c r="AA113">
        <v>9</v>
      </c>
    </row>
    <row r="114" spans="1:28">
      <c r="A114" s="22">
        <v>2009</v>
      </c>
      <c r="B114" s="13">
        <v>113</v>
      </c>
      <c r="C114">
        <v>0</v>
      </c>
      <c r="D114">
        <v>33</v>
      </c>
      <c r="E114">
        <v>21</v>
      </c>
      <c r="F114">
        <v>36</v>
      </c>
      <c r="G114">
        <v>30</v>
      </c>
      <c r="H114">
        <v>35</v>
      </c>
      <c r="I114">
        <v>27</v>
      </c>
      <c r="J114">
        <v>24</v>
      </c>
      <c r="K114">
        <v>30</v>
      </c>
      <c r="L114">
        <v>10</v>
      </c>
      <c r="M114">
        <v>21</v>
      </c>
      <c r="N114">
        <v>38</v>
      </c>
      <c r="O114" s="4">
        <f t="shared" si="2"/>
        <v>25.937019872320654</v>
      </c>
      <c r="R114">
        <v>14</v>
      </c>
      <c r="S114">
        <v>23</v>
      </c>
      <c r="T114">
        <v>41</v>
      </c>
      <c r="U114">
        <v>24</v>
      </c>
      <c r="V114">
        <v>17</v>
      </c>
      <c r="W114">
        <v>7</v>
      </c>
      <c r="X114">
        <v>33</v>
      </c>
      <c r="Y114">
        <v>36</v>
      </c>
      <c r="Z114">
        <v>34</v>
      </c>
      <c r="AA114">
        <v>31</v>
      </c>
      <c r="AB114">
        <v>24</v>
      </c>
    </row>
    <row r="115" spans="1:28">
      <c r="A115" s="22"/>
      <c r="B115" s="13">
        <v>114</v>
      </c>
      <c r="C115">
        <v>17</v>
      </c>
      <c r="D115">
        <v>14</v>
      </c>
      <c r="E115">
        <v>30</v>
      </c>
      <c r="F115">
        <v>20</v>
      </c>
      <c r="G115">
        <v>26</v>
      </c>
      <c r="H115">
        <v>28</v>
      </c>
      <c r="I115">
        <v>10</v>
      </c>
      <c r="J115">
        <v>27</v>
      </c>
      <c r="K115">
        <v>33</v>
      </c>
      <c r="L115">
        <v>35</v>
      </c>
      <c r="M115">
        <v>20</v>
      </c>
      <c r="N115">
        <v>31</v>
      </c>
      <c r="O115" s="4">
        <f t="shared" si="2"/>
        <v>9.6063036564150579</v>
      </c>
      <c r="R115">
        <v>34</v>
      </c>
      <c r="S115">
        <v>36</v>
      </c>
      <c r="T115">
        <v>30</v>
      </c>
      <c r="U115">
        <v>14</v>
      </c>
      <c r="V115">
        <v>7</v>
      </c>
      <c r="W115">
        <v>10</v>
      </c>
      <c r="X115">
        <v>13</v>
      </c>
      <c r="Y115">
        <v>33</v>
      </c>
      <c r="Z115">
        <v>38</v>
      </c>
      <c r="AA115">
        <v>14</v>
      </c>
      <c r="AB115">
        <v>66</v>
      </c>
    </row>
    <row r="116" spans="1:28">
      <c r="A116" s="22"/>
      <c r="B116" s="13">
        <v>115</v>
      </c>
      <c r="C116">
        <v>14</v>
      </c>
      <c r="D116">
        <v>27</v>
      </c>
      <c r="E116">
        <v>20</v>
      </c>
      <c r="F116">
        <v>28</v>
      </c>
      <c r="G116">
        <v>24</v>
      </c>
      <c r="H116">
        <v>35</v>
      </c>
      <c r="I116">
        <v>7</v>
      </c>
      <c r="J116">
        <v>14</v>
      </c>
      <c r="K116">
        <v>31</v>
      </c>
      <c r="L116">
        <v>20</v>
      </c>
      <c r="M116">
        <v>26</v>
      </c>
      <c r="N116">
        <v>13</v>
      </c>
      <c r="O116" s="4">
        <f t="shared" si="2"/>
        <v>6.7244125594905402</v>
      </c>
      <c r="R116">
        <v>6</v>
      </c>
      <c r="S116">
        <v>24</v>
      </c>
      <c r="T116">
        <v>13</v>
      </c>
      <c r="U116">
        <v>62</v>
      </c>
      <c r="V116">
        <v>36</v>
      </c>
      <c r="W116">
        <v>7</v>
      </c>
      <c r="X116">
        <v>35</v>
      </c>
      <c r="Y116">
        <v>34</v>
      </c>
      <c r="Z116">
        <v>16</v>
      </c>
      <c r="AA116">
        <v>52</v>
      </c>
      <c r="AB116">
        <v>30</v>
      </c>
    </row>
    <row r="117" spans="1:28">
      <c r="A117" s="22"/>
      <c r="B117" s="13">
        <v>116</v>
      </c>
      <c r="C117">
        <v>14</v>
      </c>
      <c r="D117">
        <v>28</v>
      </c>
      <c r="E117">
        <v>15</v>
      </c>
      <c r="F117">
        <v>10</v>
      </c>
      <c r="G117">
        <v>14</v>
      </c>
      <c r="H117">
        <v>0</v>
      </c>
      <c r="I117">
        <v>20</v>
      </c>
      <c r="J117">
        <v>29</v>
      </c>
      <c r="K117">
        <v>18</v>
      </c>
      <c r="L117">
        <v>35</v>
      </c>
      <c r="M117">
        <v>24</v>
      </c>
      <c r="N117">
        <v>10</v>
      </c>
      <c r="O117" s="4">
        <f t="shared" si="2"/>
        <v>19.212607312830116</v>
      </c>
      <c r="R117">
        <v>17</v>
      </c>
      <c r="S117">
        <v>10</v>
      </c>
      <c r="T117">
        <v>21</v>
      </c>
      <c r="U117">
        <v>20</v>
      </c>
      <c r="V117">
        <v>32</v>
      </c>
      <c r="W117">
        <v>40</v>
      </c>
      <c r="X117">
        <v>42</v>
      </c>
      <c r="Y117">
        <v>14</v>
      </c>
      <c r="Z117">
        <v>41</v>
      </c>
      <c r="AA117">
        <v>35</v>
      </c>
      <c r="AB117">
        <v>42</v>
      </c>
    </row>
    <row r="118" spans="1:28">
      <c r="A118" s="22"/>
      <c r="B118" s="13">
        <v>117</v>
      </c>
      <c r="C118">
        <v>14</v>
      </c>
      <c r="D118">
        <v>24</v>
      </c>
      <c r="E118">
        <v>42</v>
      </c>
      <c r="F118">
        <v>13</v>
      </c>
      <c r="G118">
        <v>34</v>
      </c>
      <c r="H118">
        <v>7</v>
      </c>
      <c r="I118">
        <v>10</v>
      </c>
      <c r="J118">
        <v>13</v>
      </c>
      <c r="K118">
        <v>38</v>
      </c>
      <c r="L118">
        <v>34</v>
      </c>
      <c r="M118">
        <v>0</v>
      </c>
      <c r="N118">
        <v>37</v>
      </c>
      <c r="O118" s="4">
        <f t="shared" si="2"/>
        <v>9.6063036564150579</v>
      </c>
      <c r="R118">
        <v>35</v>
      </c>
      <c r="S118">
        <v>8</v>
      </c>
      <c r="T118">
        <v>10</v>
      </c>
      <c r="U118">
        <v>30</v>
      </c>
      <c r="V118">
        <v>38</v>
      </c>
      <c r="W118">
        <v>14</v>
      </c>
      <c r="X118">
        <v>65</v>
      </c>
      <c r="Y118">
        <v>34</v>
      </c>
      <c r="Z118">
        <v>41</v>
      </c>
      <c r="AA118">
        <v>34</v>
      </c>
      <c r="AB118">
        <v>17</v>
      </c>
    </row>
    <row r="119" spans="1:28">
      <c r="A119" s="22"/>
      <c r="B119" s="13">
        <v>118</v>
      </c>
      <c r="C119">
        <v>38</v>
      </c>
      <c r="D119">
        <v>28</v>
      </c>
      <c r="E119">
        <v>10</v>
      </c>
      <c r="F119">
        <v>36</v>
      </c>
      <c r="G119">
        <v>49</v>
      </c>
      <c r="H119">
        <v>42</v>
      </c>
      <c r="I119">
        <v>31</v>
      </c>
      <c r="J119">
        <v>17</v>
      </c>
      <c r="K119">
        <v>24</v>
      </c>
      <c r="L119">
        <v>7</v>
      </c>
      <c r="M119">
        <v>38</v>
      </c>
      <c r="N119">
        <v>31</v>
      </c>
      <c r="O119" s="4">
        <f t="shared" si="2"/>
        <v>29.779541334886677</v>
      </c>
      <c r="R119">
        <v>10</v>
      </c>
      <c r="S119">
        <v>17</v>
      </c>
      <c r="T119">
        <v>20</v>
      </c>
      <c r="U119">
        <v>17</v>
      </c>
      <c r="V119">
        <v>34</v>
      </c>
      <c r="W119">
        <v>3</v>
      </c>
      <c r="X119">
        <v>13</v>
      </c>
      <c r="Y119">
        <v>24</v>
      </c>
      <c r="Z119">
        <v>47</v>
      </c>
      <c r="AA119">
        <v>10</v>
      </c>
      <c r="AB119">
        <v>41</v>
      </c>
    </row>
    <row r="120" spans="1:28">
      <c r="A120" s="22"/>
      <c r="B120" s="13">
        <v>119</v>
      </c>
      <c r="C120">
        <v>35</v>
      </c>
      <c r="D120">
        <v>20</v>
      </c>
      <c r="E120">
        <v>24</v>
      </c>
      <c r="F120">
        <v>24</v>
      </c>
      <c r="G120">
        <v>40</v>
      </c>
      <c r="H120">
        <v>32</v>
      </c>
      <c r="I120">
        <v>17</v>
      </c>
      <c r="J120">
        <v>21</v>
      </c>
      <c r="K120">
        <v>27</v>
      </c>
      <c r="L120">
        <v>31</v>
      </c>
      <c r="M120">
        <v>37</v>
      </c>
      <c r="N120">
        <v>45</v>
      </c>
      <c r="O120" s="4">
        <f t="shared" si="2"/>
        <v>16.330716215905596</v>
      </c>
      <c r="R120">
        <v>28</v>
      </c>
      <c r="S120">
        <v>24</v>
      </c>
      <c r="T120">
        <v>39</v>
      </c>
      <c r="U120">
        <v>12</v>
      </c>
      <c r="V120">
        <v>41</v>
      </c>
      <c r="W120">
        <v>13</v>
      </c>
      <c r="X120">
        <v>27</v>
      </c>
      <c r="Y120">
        <v>31</v>
      </c>
      <c r="Z120">
        <v>51</v>
      </c>
      <c r="AA120">
        <v>38</v>
      </c>
      <c r="AB120">
        <v>20</v>
      </c>
    </row>
    <row r="121" spans="1:28">
      <c r="A121" s="22"/>
      <c r="B121" s="13">
        <v>120</v>
      </c>
      <c r="C121">
        <v>16</v>
      </c>
      <c r="D121">
        <v>21</v>
      </c>
      <c r="E121">
        <v>12</v>
      </c>
      <c r="F121">
        <v>10</v>
      </c>
      <c r="G121">
        <v>14</v>
      </c>
      <c r="H121">
        <v>0</v>
      </c>
      <c r="I121">
        <v>28</v>
      </c>
      <c r="J121">
        <v>33</v>
      </c>
      <c r="K121">
        <v>21</v>
      </c>
      <c r="L121">
        <v>42</v>
      </c>
      <c r="M121">
        <v>38</v>
      </c>
      <c r="N121">
        <v>31</v>
      </c>
      <c r="O121" s="4">
        <f t="shared" si="2"/>
        <v>26.897650237962161</v>
      </c>
      <c r="Y121">
        <v>0</v>
      </c>
      <c r="Z121">
        <v>49</v>
      </c>
      <c r="AA121">
        <v>39</v>
      </c>
    </row>
    <row r="122" spans="1:28">
      <c r="A122" s="22">
        <v>2010</v>
      </c>
      <c r="B122" s="13">
        <v>121</v>
      </c>
      <c r="C122">
        <v>13</v>
      </c>
      <c r="D122">
        <v>35</v>
      </c>
      <c r="E122">
        <v>24</v>
      </c>
      <c r="F122">
        <v>42</v>
      </c>
      <c r="G122">
        <v>34</v>
      </c>
      <c r="H122">
        <v>28</v>
      </c>
      <c r="I122">
        <v>48</v>
      </c>
      <c r="J122">
        <v>29</v>
      </c>
      <c r="K122">
        <v>24</v>
      </c>
      <c r="L122">
        <v>3</v>
      </c>
      <c r="M122">
        <v>20</v>
      </c>
      <c r="N122">
        <v>24</v>
      </c>
      <c r="O122" s="4">
        <f t="shared" si="2"/>
        <v>46.110257550792277</v>
      </c>
      <c r="R122">
        <v>0</v>
      </c>
      <c r="S122">
        <v>20</v>
      </c>
      <c r="T122">
        <v>7</v>
      </c>
      <c r="U122">
        <v>27</v>
      </c>
      <c r="V122">
        <v>26</v>
      </c>
      <c r="W122">
        <v>55</v>
      </c>
      <c r="X122">
        <v>28</v>
      </c>
      <c r="Y122">
        <v>38</v>
      </c>
      <c r="Z122">
        <v>24</v>
      </c>
      <c r="AA122">
        <v>35</v>
      </c>
      <c r="AB122">
        <v>14</v>
      </c>
    </row>
    <row r="123" spans="1:28">
      <c r="A123" s="22"/>
      <c r="B123" s="13">
        <v>122</v>
      </c>
      <c r="C123">
        <v>33</v>
      </c>
      <c r="D123">
        <v>10</v>
      </c>
      <c r="E123">
        <v>38</v>
      </c>
      <c r="F123">
        <v>17</v>
      </c>
      <c r="G123">
        <v>34</v>
      </c>
      <c r="H123">
        <v>23</v>
      </c>
      <c r="I123">
        <v>13</v>
      </c>
      <c r="J123">
        <v>17</v>
      </c>
      <c r="K123">
        <v>38</v>
      </c>
      <c r="L123">
        <v>13</v>
      </c>
      <c r="M123">
        <v>28</v>
      </c>
      <c r="N123">
        <v>41</v>
      </c>
      <c r="O123" s="4">
        <f t="shared" si="2"/>
        <v>12.488194753339574</v>
      </c>
      <c r="R123">
        <v>25</v>
      </c>
      <c r="S123">
        <v>52</v>
      </c>
      <c r="T123">
        <v>7</v>
      </c>
      <c r="U123">
        <v>59</v>
      </c>
      <c r="V123">
        <v>30</v>
      </c>
      <c r="W123">
        <v>38</v>
      </c>
      <c r="X123">
        <v>52</v>
      </c>
      <c r="Y123">
        <v>34</v>
      </c>
      <c r="Z123">
        <v>20</v>
      </c>
      <c r="AA123">
        <v>9</v>
      </c>
      <c r="AB123">
        <v>38</v>
      </c>
    </row>
    <row r="124" spans="1:28">
      <c r="A124" s="22"/>
      <c r="B124" s="13">
        <v>123</v>
      </c>
      <c r="C124">
        <v>6</v>
      </c>
      <c r="D124">
        <v>13</v>
      </c>
      <c r="E124">
        <v>30</v>
      </c>
      <c r="F124">
        <v>28</v>
      </c>
      <c r="G124">
        <v>26</v>
      </c>
      <c r="H124">
        <v>17</v>
      </c>
      <c r="I124">
        <v>51</v>
      </c>
      <c r="J124">
        <v>27</v>
      </c>
      <c r="K124">
        <v>18</v>
      </c>
      <c r="L124">
        <v>33</v>
      </c>
      <c r="M124">
        <v>0</v>
      </c>
      <c r="N124">
        <v>31</v>
      </c>
      <c r="O124" s="4">
        <f t="shared" si="2"/>
        <v>48.992148647716789</v>
      </c>
      <c r="R124">
        <v>24</v>
      </c>
      <c r="S124">
        <v>0</v>
      </c>
      <c r="T124">
        <v>10</v>
      </c>
      <c r="U124">
        <v>42</v>
      </c>
      <c r="V124">
        <v>36</v>
      </c>
      <c r="W124">
        <v>31</v>
      </c>
      <c r="X124">
        <v>27</v>
      </c>
      <c r="Y124">
        <v>24</v>
      </c>
      <c r="Z124">
        <v>21</v>
      </c>
      <c r="AA124">
        <v>45</v>
      </c>
      <c r="AB124">
        <v>45</v>
      </c>
    </row>
    <row r="125" spans="1:28">
      <c r="A125" s="22"/>
      <c r="B125" s="13">
        <v>124</v>
      </c>
      <c r="C125">
        <v>43</v>
      </c>
      <c r="D125">
        <v>17</v>
      </c>
      <c r="E125">
        <v>37</v>
      </c>
      <c r="F125">
        <v>31</v>
      </c>
      <c r="G125">
        <v>35</v>
      </c>
      <c r="H125">
        <v>21</v>
      </c>
      <c r="I125">
        <v>31</v>
      </c>
      <c r="J125">
        <v>20</v>
      </c>
      <c r="K125">
        <v>49</v>
      </c>
      <c r="L125">
        <v>41</v>
      </c>
      <c r="M125">
        <v>10</v>
      </c>
      <c r="N125">
        <v>31</v>
      </c>
      <c r="O125" s="4">
        <f t="shared" si="2"/>
        <v>29.779541334886677</v>
      </c>
      <c r="R125">
        <v>10</v>
      </c>
      <c r="S125">
        <v>28</v>
      </c>
      <c r="T125">
        <v>16</v>
      </c>
      <c r="U125">
        <v>14</v>
      </c>
      <c r="V125">
        <v>17</v>
      </c>
      <c r="W125">
        <v>47</v>
      </c>
      <c r="X125">
        <v>43</v>
      </c>
      <c r="Y125">
        <v>55</v>
      </c>
      <c r="Z125">
        <v>22</v>
      </c>
      <c r="AA125">
        <v>45</v>
      </c>
      <c r="AB125">
        <v>17</v>
      </c>
    </row>
    <row r="126" spans="1:28">
      <c r="A126" s="22"/>
      <c r="B126" s="13">
        <v>125</v>
      </c>
      <c r="C126">
        <v>44</v>
      </c>
      <c r="D126">
        <v>13</v>
      </c>
      <c r="E126">
        <v>18</v>
      </c>
      <c r="F126">
        <v>67</v>
      </c>
      <c r="G126">
        <v>6</v>
      </c>
      <c r="H126">
        <v>10</v>
      </c>
      <c r="I126">
        <v>31</v>
      </c>
      <c r="J126">
        <v>21</v>
      </c>
      <c r="K126">
        <v>52</v>
      </c>
      <c r="L126">
        <v>35</v>
      </c>
      <c r="M126">
        <v>13</v>
      </c>
      <c r="N126">
        <v>34</v>
      </c>
      <c r="O126" s="4">
        <f t="shared" si="2"/>
        <v>29.779541334886677</v>
      </c>
      <c r="R126">
        <v>45</v>
      </c>
      <c r="S126">
        <v>28</v>
      </c>
      <c r="T126">
        <v>52</v>
      </c>
      <c r="U126">
        <v>39</v>
      </c>
      <c r="V126">
        <v>38</v>
      </c>
      <c r="W126">
        <v>30</v>
      </c>
      <c r="X126">
        <v>19</v>
      </c>
      <c r="Y126">
        <v>33</v>
      </c>
      <c r="Z126">
        <v>14</v>
      </c>
      <c r="AA126">
        <v>33</v>
      </c>
      <c r="AB126">
        <v>27</v>
      </c>
    </row>
    <row r="127" spans="1:28">
      <c r="A127" s="22"/>
      <c r="B127" s="13">
        <v>126</v>
      </c>
      <c r="C127">
        <v>65</v>
      </c>
      <c r="D127">
        <v>20</v>
      </c>
      <c r="E127">
        <v>17</v>
      </c>
      <c r="F127">
        <v>27</v>
      </c>
      <c r="G127">
        <v>31</v>
      </c>
      <c r="H127">
        <v>8</v>
      </c>
      <c r="I127">
        <v>20</v>
      </c>
      <c r="J127">
        <v>21</v>
      </c>
      <c r="K127">
        <v>38</v>
      </c>
      <c r="L127">
        <v>14</v>
      </c>
      <c r="M127">
        <v>16</v>
      </c>
      <c r="N127">
        <v>83</v>
      </c>
      <c r="O127" s="4">
        <f t="shared" si="2"/>
        <v>19.212607312830116</v>
      </c>
      <c r="R127">
        <v>34</v>
      </c>
      <c r="S127">
        <v>14</v>
      </c>
      <c r="T127">
        <v>14</v>
      </c>
      <c r="U127">
        <v>28</v>
      </c>
      <c r="V127">
        <v>14</v>
      </c>
      <c r="W127">
        <v>28</v>
      </c>
      <c r="X127">
        <v>45</v>
      </c>
      <c r="Y127">
        <v>48</v>
      </c>
      <c r="Z127">
        <v>16</v>
      </c>
      <c r="AA127">
        <v>42</v>
      </c>
      <c r="AB127">
        <v>27</v>
      </c>
    </row>
    <row r="128" spans="1:28">
      <c r="A128" s="22"/>
      <c r="B128" s="13">
        <v>127</v>
      </c>
      <c r="C128">
        <v>34</v>
      </c>
      <c r="D128">
        <v>24</v>
      </c>
      <c r="E128">
        <v>17</v>
      </c>
      <c r="F128">
        <v>28</v>
      </c>
      <c r="G128">
        <v>35</v>
      </c>
      <c r="H128">
        <v>38</v>
      </c>
      <c r="I128">
        <v>6</v>
      </c>
      <c r="J128">
        <v>27</v>
      </c>
      <c r="K128">
        <v>20</v>
      </c>
      <c r="L128">
        <v>41</v>
      </c>
      <c r="M128">
        <v>31</v>
      </c>
      <c r="N128">
        <v>48</v>
      </c>
      <c r="O128" s="4">
        <f t="shared" si="2"/>
        <v>5.7637821938490346</v>
      </c>
      <c r="R128">
        <v>44</v>
      </c>
      <c r="S128">
        <v>0</v>
      </c>
      <c r="T128">
        <v>7</v>
      </c>
      <c r="U128">
        <v>36</v>
      </c>
      <c r="V128">
        <v>35</v>
      </c>
      <c r="W128">
        <v>30</v>
      </c>
      <c r="X128">
        <v>53</v>
      </c>
      <c r="Y128">
        <v>41</v>
      </c>
      <c r="Z128">
        <v>17</v>
      </c>
      <c r="AA128">
        <v>24</v>
      </c>
      <c r="AB128">
        <v>24</v>
      </c>
    </row>
    <row r="129" spans="1:28">
      <c r="A129" s="22"/>
      <c r="B129" s="13">
        <v>128</v>
      </c>
      <c r="C129">
        <v>48</v>
      </c>
      <c r="D129">
        <v>34</v>
      </c>
      <c r="E129">
        <v>24</v>
      </c>
      <c r="F129">
        <v>7</v>
      </c>
      <c r="G129">
        <v>28</v>
      </c>
      <c r="H129">
        <v>27</v>
      </c>
      <c r="I129">
        <v>45</v>
      </c>
      <c r="J129">
        <v>23</v>
      </c>
      <c r="K129">
        <v>37</v>
      </c>
      <c r="L129">
        <v>22</v>
      </c>
      <c r="M129">
        <v>31</v>
      </c>
      <c r="N129">
        <v>70</v>
      </c>
      <c r="O129" s="4">
        <f t="shared" si="2"/>
        <v>43.228366453867757</v>
      </c>
      <c r="W129">
        <v>24</v>
      </c>
      <c r="X129">
        <v>47</v>
      </c>
      <c r="AB129">
        <v>7</v>
      </c>
    </row>
    <row r="130" spans="1:28">
      <c r="A130" s="1" t="s">
        <v>3</v>
      </c>
      <c r="B130" s="1"/>
      <c r="C130" s="3">
        <f t="shared" ref="C130:M130" si="3">AVERAGE(C2:C129)</f>
        <v>21.0625</v>
      </c>
      <c r="D130" s="3">
        <f t="shared" si="3"/>
        <v>20.1640625</v>
      </c>
      <c r="E130" s="3">
        <f t="shared" si="3"/>
        <v>24.78125</v>
      </c>
      <c r="F130" s="3">
        <f t="shared" si="3"/>
        <v>27.34375</v>
      </c>
      <c r="G130" s="3">
        <f t="shared" si="3"/>
        <v>27.4609375</v>
      </c>
      <c r="H130" s="3">
        <f t="shared" si="3"/>
        <v>23.984375</v>
      </c>
      <c r="I130" s="3">
        <f>AVERAGE(I3:I129)</f>
        <v>32.984251968503933</v>
      </c>
      <c r="J130" s="3">
        <f t="shared" si="3"/>
        <v>22.84375</v>
      </c>
      <c r="K130" s="3">
        <f t="shared" si="3"/>
        <v>29.7734375</v>
      </c>
      <c r="L130" s="3">
        <f t="shared" si="3"/>
        <v>25.765625</v>
      </c>
      <c r="M130" s="3">
        <f t="shared" si="3"/>
        <v>25.921875</v>
      </c>
      <c r="N130" s="3">
        <f t="shared" ref="N130:O130" si="4">AVERAGE(N2:N129)</f>
        <v>27.640625</v>
      </c>
      <c r="O130" s="3">
        <f t="shared" si="4"/>
        <v>31.685674028915496</v>
      </c>
      <c r="Q130" s="1" t="s">
        <v>35</v>
      </c>
      <c r="R130" s="3">
        <f>AVERAGE(R2:AB129)</f>
        <v>27.389021479713605</v>
      </c>
    </row>
    <row r="131" spans="1:28">
      <c r="A131" s="1" t="s">
        <v>4</v>
      </c>
      <c r="B131" s="1"/>
      <c r="C131" s="3">
        <f t="shared" ref="C131:M131" si="5">STDEV(C2:C129)</f>
        <v>13.603930650141461</v>
      </c>
      <c r="D131" s="3">
        <f t="shared" si="5"/>
        <v>12.107638861446627</v>
      </c>
      <c r="E131" s="3">
        <f t="shared" si="5"/>
        <v>13.146022721181749</v>
      </c>
      <c r="F131" s="3">
        <f t="shared" si="5"/>
        <v>11.732207168276993</v>
      </c>
      <c r="G131" s="3">
        <f t="shared" si="5"/>
        <v>12.440030852779676</v>
      </c>
      <c r="H131" s="3">
        <f t="shared" si="5"/>
        <v>12.809927483244559</v>
      </c>
      <c r="I131" s="3">
        <f>STDEV(I3:I129)</f>
        <v>16.199639547218869</v>
      </c>
      <c r="J131" s="3">
        <f t="shared" si="5"/>
        <v>12.422634599540501</v>
      </c>
      <c r="K131" s="3">
        <f t="shared" si="5"/>
        <v>11.737425735385967</v>
      </c>
      <c r="L131" s="3">
        <f t="shared" si="5"/>
        <v>14.002521918523826</v>
      </c>
      <c r="M131" s="3">
        <f t="shared" si="5"/>
        <v>14.376056962168992</v>
      </c>
      <c r="N131" s="3">
        <f t="shared" ref="N131:O131" si="6">STDEV(N2:N129)</f>
        <v>14.108541208763224</v>
      </c>
      <c r="O131" s="3">
        <f t="shared" si="6"/>
        <v>15.561865661505449</v>
      </c>
    </row>
    <row r="133" spans="1:28">
      <c r="C133" t="s">
        <v>34</v>
      </c>
    </row>
    <row r="134" spans="1:28">
      <c r="C134" s="3">
        <f>AVERAGE(C2:H129,K2:N129)</f>
        <v>25.389843750000001</v>
      </c>
      <c r="R134" s="9"/>
    </row>
    <row r="135" spans="1:28">
      <c r="E135" t="s">
        <v>49</v>
      </c>
      <c r="G135" t="s">
        <v>50</v>
      </c>
      <c r="R135" s="9"/>
    </row>
    <row r="136" spans="1:28">
      <c r="C136" t="s">
        <v>35</v>
      </c>
      <c r="E136" s="10">
        <f>(C137-C134)/C134</f>
        <v>7.8739268716988636E-2</v>
      </c>
      <c r="G136" s="11">
        <f>E136/2</f>
        <v>3.9369634358494318E-2</v>
      </c>
    </row>
    <row r="137" spans="1:28">
      <c r="C137" s="3">
        <f>R130</f>
        <v>27.389021479713605</v>
      </c>
    </row>
    <row r="140" spans="1:28">
      <c r="A140" t="s">
        <v>15</v>
      </c>
    </row>
    <row r="141" spans="1:28">
      <c r="A141" t="s">
        <v>14</v>
      </c>
    </row>
    <row r="142" spans="1:28">
      <c r="A142" t="s">
        <v>38</v>
      </c>
    </row>
  </sheetData>
  <mergeCells count="16">
    <mergeCell ref="A98:A105"/>
    <mergeCell ref="A106:A113"/>
    <mergeCell ref="A114:A121"/>
    <mergeCell ref="A122:A129"/>
    <mergeCell ref="A50:A57"/>
    <mergeCell ref="A58:A65"/>
    <mergeCell ref="A66:A73"/>
    <mergeCell ref="A74:A81"/>
    <mergeCell ref="A82:A89"/>
    <mergeCell ref="A90:A97"/>
    <mergeCell ref="A42:A49"/>
    <mergeCell ref="A2:A9"/>
    <mergeCell ref="A10:A17"/>
    <mergeCell ref="A18:A25"/>
    <mergeCell ref="A26:A33"/>
    <mergeCell ref="A34:A4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C43"/>
  <sheetViews>
    <sheetView workbookViewId="0"/>
  </sheetViews>
  <sheetFormatPr baseColWidth="10" defaultColWidth="8.83203125" defaultRowHeight="15" x14ac:dyDescent="0"/>
  <cols>
    <col min="1" max="3" width="36.6640625" customWidth="1"/>
  </cols>
  <sheetData>
    <row r="1" spans="1:3">
      <c r="A1" s="1" t="s">
        <v>55</v>
      </c>
    </row>
    <row r="3" spans="1:3">
      <c r="A3" t="s">
        <v>56</v>
      </c>
      <c r="B3" t="s">
        <v>57</v>
      </c>
      <c r="C3">
        <v>0</v>
      </c>
    </row>
    <row r="4" spans="1:3">
      <c r="A4" t="s">
        <v>58</v>
      </c>
    </row>
    <row r="5" spans="1:3">
      <c r="A5" t="s">
        <v>59</v>
      </c>
    </row>
    <row r="7" spans="1:3">
      <c r="A7" s="1" t="s">
        <v>60</v>
      </c>
      <c r="B7" t="s">
        <v>61</v>
      </c>
    </row>
    <row r="8" spans="1:3">
      <c r="B8">
        <v>3</v>
      </c>
    </row>
    <row r="10" spans="1:3">
      <c r="A10" t="s">
        <v>62</v>
      </c>
    </row>
    <row r="11" spans="1:3">
      <c r="A11" t="e">
        <f>CB_DATA_!#REF!</f>
        <v>#REF!</v>
      </c>
      <c r="B11" t="e">
        <f>Simulation!#REF!</f>
        <v>#REF!</v>
      </c>
      <c r="C11" t="e">
        <f>'Score Data'!#REF!</f>
        <v>#REF!</v>
      </c>
    </row>
    <row r="13" spans="1:3">
      <c r="A13" t="s">
        <v>63</v>
      </c>
    </row>
    <row r="14" spans="1:3">
      <c r="A14" t="s">
        <v>67</v>
      </c>
      <c r="B14" t="s">
        <v>71</v>
      </c>
      <c r="C14" t="s">
        <v>81</v>
      </c>
    </row>
    <row r="16" spans="1:3">
      <c r="A16" t="s">
        <v>64</v>
      </c>
    </row>
    <row r="19" spans="1:3">
      <c r="A19" t="s">
        <v>65</v>
      </c>
    </row>
    <row r="20" spans="1:3">
      <c r="A20">
        <v>28</v>
      </c>
      <c r="B20">
        <v>43</v>
      </c>
      <c r="C20">
        <v>26</v>
      </c>
    </row>
    <row r="25" spans="1:3">
      <c r="A25" s="1" t="s">
        <v>66</v>
      </c>
    </row>
    <row r="26" spans="1:3">
      <c r="A26" s="17" t="s">
        <v>68</v>
      </c>
      <c r="B26" s="17" t="s">
        <v>77</v>
      </c>
    </row>
    <row r="27" spans="1:3">
      <c r="A27" t="s">
        <v>69</v>
      </c>
      <c r="B27" t="s">
        <v>88</v>
      </c>
    </row>
    <row r="28" spans="1:3">
      <c r="A28" s="17" t="s">
        <v>70</v>
      </c>
      <c r="B28" s="17" t="s">
        <v>70</v>
      </c>
    </row>
    <row r="29" spans="1:3">
      <c r="B29" s="17" t="s">
        <v>68</v>
      </c>
    </row>
    <row r="30" spans="1:3">
      <c r="B30" t="s">
        <v>73</v>
      </c>
    </row>
    <row r="31" spans="1:3">
      <c r="B31" s="17" t="s">
        <v>70</v>
      </c>
    </row>
    <row r="32" spans="1:3">
      <c r="B32" s="17" t="s">
        <v>75</v>
      </c>
    </row>
    <row r="33" spans="2:2">
      <c r="B33" t="s">
        <v>83</v>
      </c>
    </row>
    <row r="34" spans="2:2">
      <c r="B34" s="17" t="s">
        <v>70</v>
      </c>
    </row>
    <row r="35" spans="2:2">
      <c r="B35" s="17" t="s">
        <v>76</v>
      </c>
    </row>
    <row r="36" spans="2:2">
      <c r="B36" t="s">
        <v>84</v>
      </c>
    </row>
    <row r="37" spans="2:2">
      <c r="B37" s="17" t="s">
        <v>70</v>
      </c>
    </row>
    <row r="38" spans="2:2">
      <c r="B38" s="17" t="s">
        <v>74</v>
      </c>
    </row>
    <row r="39" spans="2:2">
      <c r="B39" t="s">
        <v>85</v>
      </c>
    </row>
    <row r="40" spans="2:2">
      <c r="B40" s="17" t="s">
        <v>70</v>
      </c>
    </row>
    <row r="41" spans="2:2">
      <c r="B41" s="17" t="s">
        <v>72</v>
      </c>
    </row>
    <row r="42" spans="2:2">
      <c r="B42" t="s">
        <v>86</v>
      </c>
    </row>
    <row r="43" spans="2:2">
      <c r="B43" s="17" t="s">
        <v>70</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R53"/>
  <sheetViews>
    <sheetView tabSelected="1" workbookViewId="0">
      <selection activeCell="R40" sqref="R40"/>
    </sheetView>
  </sheetViews>
  <sheetFormatPr baseColWidth="10" defaultColWidth="11" defaultRowHeight="15" x14ac:dyDescent="0"/>
  <cols>
    <col min="2" max="2" width="13.33203125" bestFit="1" customWidth="1"/>
    <col min="3" max="3" width="9.6640625" style="13" bestFit="1" customWidth="1"/>
    <col min="4" max="4" width="13.33203125" style="2" customWidth="1"/>
    <col min="5" max="5" width="6.33203125" style="2" customWidth="1"/>
    <col min="6" max="6" width="13.33203125" bestFit="1" customWidth="1"/>
    <col min="7" max="7" width="9.6640625" style="13" bestFit="1" customWidth="1"/>
    <col min="8" max="8" width="8.1640625" style="2" customWidth="1"/>
    <col min="9" max="9" width="10.1640625" style="2" customWidth="1"/>
    <col min="10" max="11" width="13.33203125" bestFit="1" customWidth="1"/>
    <col min="12" max="12" width="10.83203125" customWidth="1"/>
    <col min="13" max="13" width="13.33203125" customWidth="1"/>
    <col min="14" max="16" width="10.83203125" customWidth="1"/>
    <col min="17" max="17" width="4.5" customWidth="1"/>
    <col min="18" max="18" width="24" style="2" bestFit="1" customWidth="1"/>
    <col min="19" max="20" width="10.83203125" customWidth="1"/>
  </cols>
  <sheetData>
    <row r="1" spans="1:18">
      <c r="A1" s="5"/>
      <c r="B1" s="1" t="s">
        <v>18</v>
      </c>
      <c r="C1" s="15" t="s">
        <v>54</v>
      </c>
      <c r="D1" s="14" t="s">
        <v>30</v>
      </c>
      <c r="E1" s="14" t="s">
        <v>31</v>
      </c>
      <c r="F1" s="1" t="s">
        <v>17</v>
      </c>
      <c r="G1" s="15" t="s">
        <v>54</v>
      </c>
      <c r="H1" s="14" t="s">
        <v>31</v>
      </c>
      <c r="I1" s="7" t="s">
        <v>28</v>
      </c>
      <c r="J1" s="1" t="s">
        <v>19</v>
      </c>
      <c r="K1" s="1" t="s">
        <v>26</v>
      </c>
      <c r="L1" s="1"/>
      <c r="M1" s="23" t="s">
        <v>20</v>
      </c>
      <c r="N1" s="23"/>
      <c r="O1" s="23"/>
      <c r="P1" s="23"/>
    </row>
    <row r="2" spans="1:18">
      <c r="A2" s="5">
        <v>40817</v>
      </c>
      <c r="B2" t="s">
        <v>0</v>
      </c>
      <c r="C2" s="18">
        <v>2</v>
      </c>
      <c r="D2" s="2">
        <f>VLOOKUP(C2,'Score Data'!$B$2:$O$129,9,0)</f>
        <v>19</v>
      </c>
      <c r="E2" s="16">
        <f>D2+I2</f>
        <v>12</v>
      </c>
      <c r="F2" t="s">
        <v>12</v>
      </c>
      <c r="G2" s="18">
        <v>2</v>
      </c>
      <c r="H2" s="2">
        <f>VLOOKUP(G2,'Score Data'!$B$2:$O$129,2,0)</f>
        <v>17</v>
      </c>
      <c r="I2" s="2">
        <v>-7</v>
      </c>
      <c r="J2" t="str">
        <f>IF(E2=H2,"Tie",IF(E2&gt;H2,B2,F2))</f>
        <v>Illinois</v>
      </c>
      <c r="K2" t="str">
        <f>IF(E2=H2,"Tie",IF(E2&lt;H2,B2,F2))</f>
        <v>Northwestern</v>
      </c>
      <c r="M2" s="6" t="s">
        <v>21</v>
      </c>
      <c r="N2" s="6" t="s">
        <v>22</v>
      </c>
      <c r="O2" s="6" t="s">
        <v>23</v>
      </c>
      <c r="P2" s="6" t="s">
        <v>24</v>
      </c>
      <c r="Q2" s="6"/>
      <c r="R2" s="8" t="s">
        <v>80</v>
      </c>
    </row>
    <row r="3" spans="1:18">
      <c r="B3" t="s">
        <v>9</v>
      </c>
      <c r="C3" s="18">
        <v>2</v>
      </c>
      <c r="D3" s="2">
        <f>VLOOKUP(C3,'Score Data'!$B$2:$O$129,11,0)</f>
        <v>25</v>
      </c>
      <c r="E3" s="16">
        <f t="shared" ref="E3:E49" si="0">D3+I3</f>
        <v>41.5</v>
      </c>
      <c r="F3" t="s">
        <v>11</v>
      </c>
      <c r="G3" s="18">
        <v>2</v>
      </c>
      <c r="H3" s="2">
        <f>VLOOKUP(G3,'Score Data'!$B$2:$O$129,3,0)</f>
        <v>10</v>
      </c>
      <c r="I3" s="2">
        <v>16.5</v>
      </c>
      <c r="J3" t="str">
        <f t="shared" ref="J3:J49" si="1">IF(E3=H3,"Tie",IF(E3&gt;H3,B3,F3))</f>
        <v>Penn State</v>
      </c>
      <c r="K3" t="str">
        <f t="shared" ref="K3:K49" si="2">IF(E3=H3,"Tie",IF(E3&lt;H3,B3,F3))</f>
        <v>Indiana</v>
      </c>
      <c r="M3" t="s">
        <v>6</v>
      </c>
      <c r="N3">
        <f>COUNTIF($J$2:$J$49,$M3)</f>
        <v>5</v>
      </c>
      <c r="O3">
        <f>COUNTIF($K$2:$K$49,$M3)</f>
        <v>3</v>
      </c>
      <c r="P3">
        <f>8-(SUM(N3:O3))</f>
        <v>0</v>
      </c>
      <c r="R3" s="19">
        <f>IF(N3=$N$9,1,0)</f>
        <v>0</v>
      </c>
    </row>
    <row r="4" spans="1:18">
      <c r="B4" t="s">
        <v>2</v>
      </c>
      <c r="C4" s="18">
        <v>2</v>
      </c>
      <c r="D4" s="2">
        <f>VLOOKUP(C4,'Score Data'!$B$2:$O$129,7,0)</f>
        <v>17</v>
      </c>
      <c r="E4" s="16">
        <f t="shared" si="0"/>
        <v>-2.5</v>
      </c>
      <c r="F4" t="s">
        <v>5</v>
      </c>
      <c r="G4" s="18">
        <v>2</v>
      </c>
      <c r="H4" s="2">
        <f>VLOOKUP(G4,'Score Data'!$B$2:$O$129,5,0)</f>
        <v>13</v>
      </c>
      <c r="I4" s="2">
        <v>-19.5</v>
      </c>
      <c r="J4" t="str">
        <f t="shared" si="1"/>
        <v>Michigan</v>
      </c>
      <c r="K4" t="str">
        <f t="shared" si="2"/>
        <v>Minnesota</v>
      </c>
      <c r="M4" t="s">
        <v>5</v>
      </c>
      <c r="N4">
        <f>COUNTIF($J$2:$J$49,$M4)</f>
        <v>2</v>
      </c>
      <c r="O4">
        <f>COUNTIF($K$2:$K$49,$M4)</f>
        <v>5</v>
      </c>
      <c r="P4">
        <f>8-(SUM(N4:O4))</f>
        <v>1</v>
      </c>
      <c r="R4" s="19">
        <f t="shared" ref="R4:R8" si="3">IF(N4=$N$9,1,0)</f>
        <v>0</v>
      </c>
    </row>
    <row r="5" spans="1:18">
      <c r="B5" t="s">
        <v>16</v>
      </c>
      <c r="C5" s="18">
        <v>2</v>
      </c>
      <c r="D5" s="2">
        <f>VLOOKUP(C5,'Score Data'!$B$2:$O$129,6,0)</f>
        <v>7</v>
      </c>
      <c r="E5" s="16">
        <f t="shared" si="0"/>
        <v>3.5</v>
      </c>
      <c r="F5" t="s">
        <v>10</v>
      </c>
      <c r="G5" s="18">
        <v>2</v>
      </c>
      <c r="H5" s="2">
        <f>VLOOKUP(G5,'Score Data'!$B$2:$O$129,10,0)</f>
        <v>27</v>
      </c>
      <c r="I5" s="2">
        <v>-3.5</v>
      </c>
      <c r="J5" t="str">
        <f t="shared" si="1"/>
        <v>Ohio State</v>
      </c>
      <c r="K5" t="str">
        <f t="shared" si="2"/>
        <v>Michigan State</v>
      </c>
      <c r="M5" t="s">
        <v>16</v>
      </c>
      <c r="N5">
        <f>COUNTIF($J$2:$J$49,$M5)</f>
        <v>2</v>
      </c>
      <c r="O5">
        <f>COUNTIF($K$2:$K$49,$M5)</f>
        <v>6</v>
      </c>
      <c r="P5">
        <f>8-(SUM(N5:O5))</f>
        <v>0</v>
      </c>
      <c r="R5" s="19">
        <f>IF(N5=$N$9,1,0)</f>
        <v>0</v>
      </c>
    </row>
    <row r="6" spans="1:18">
      <c r="B6" t="s">
        <v>1</v>
      </c>
      <c r="C6" s="18">
        <v>2</v>
      </c>
      <c r="D6" s="16">
        <f>VLOOKUP(C6,'Score Data'!$B$2:$O$129,14,0)</f>
        <v>61.480343401056366</v>
      </c>
      <c r="E6" s="16">
        <f t="shared" si="0"/>
        <v>54.480343401056366</v>
      </c>
      <c r="F6" t="s">
        <v>7</v>
      </c>
      <c r="G6" s="18">
        <v>2</v>
      </c>
      <c r="H6" s="2">
        <f>VLOOKUP(G6,'Score Data'!$B$2:$O$129,13,0)</f>
        <v>16</v>
      </c>
      <c r="I6" s="2">
        <v>-7</v>
      </c>
      <c r="J6" t="str">
        <f t="shared" si="1"/>
        <v>Nebraska</v>
      </c>
      <c r="K6" t="str">
        <f t="shared" si="2"/>
        <v>Wisconsin</v>
      </c>
      <c r="M6" t="s">
        <v>2</v>
      </c>
      <c r="N6">
        <f>COUNTIF($J$2:$J$49,$M6)</f>
        <v>0</v>
      </c>
      <c r="O6">
        <f>COUNTIF($K$2:$K$49,$M6)</f>
        <v>8</v>
      </c>
      <c r="P6">
        <f>8-(SUM(N6:O6))</f>
        <v>0</v>
      </c>
      <c r="R6" s="19">
        <f t="shared" si="3"/>
        <v>0</v>
      </c>
    </row>
    <row r="7" spans="1:18">
      <c r="A7" s="5">
        <v>40824</v>
      </c>
      <c r="B7" t="s">
        <v>12</v>
      </c>
      <c r="C7" s="18">
        <v>2</v>
      </c>
      <c r="D7" s="2">
        <f>VLOOKUP(C7,'Score Data'!$B$2:$O$129,2,0)</f>
        <v>17</v>
      </c>
      <c r="E7" s="16">
        <f t="shared" si="0"/>
        <v>31</v>
      </c>
      <c r="F7" t="s">
        <v>11</v>
      </c>
      <c r="G7" s="18">
        <v>2</v>
      </c>
      <c r="H7" s="2">
        <f>VLOOKUP(G7,'Score Data'!$B$2:$O$129,2,0)</f>
        <v>17</v>
      </c>
      <c r="I7" s="2">
        <v>14</v>
      </c>
      <c r="J7" t="str">
        <f t="shared" si="1"/>
        <v>Illinois</v>
      </c>
      <c r="K7" t="str">
        <f t="shared" si="2"/>
        <v>Indiana</v>
      </c>
      <c r="M7" t="s">
        <v>1</v>
      </c>
      <c r="N7" s="21">
        <f t="shared" ref="N7:N8" si="4">COUNTIF($J$2:$J$49,$M7)</f>
        <v>8</v>
      </c>
      <c r="O7">
        <f t="shared" ref="O7:O8" si="5">COUNTIF($K$2:$K$49,$M7)</f>
        <v>0</v>
      </c>
      <c r="P7">
        <f t="shared" ref="P7" si="6">8-(SUM(N7:O7))</f>
        <v>0</v>
      </c>
      <c r="R7" s="19">
        <f t="shared" si="3"/>
        <v>1</v>
      </c>
    </row>
    <row r="8" spans="1:18">
      <c r="B8" t="s">
        <v>10</v>
      </c>
      <c r="C8" s="18">
        <v>2</v>
      </c>
      <c r="D8" s="2">
        <f>VLOOKUP(C8,'Score Data'!$B$2:$O$129,10,0)</f>
        <v>27</v>
      </c>
      <c r="E8" s="16">
        <f t="shared" si="0"/>
        <v>17</v>
      </c>
      <c r="F8" t="s">
        <v>1</v>
      </c>
      <c r="G8" s="18">
        <v>2</v>
      </c>
      <c r="H8" s="16">
        <f>VLOOKUP(G8,'Score Data'!$B$2:$O$129,14,0)</f>
        <v>61.480343401056366</v>
      </c>
      <c r="I8" s="2">
        <v>-10</v>
      </c>
      <c r="J8" t="str">
        <f t="shared" si="1"/>
        <v>Nebraska</v>
      </c>
      <c r="K8" t="str">
        <f t="shared" si="2"/>
        <v>Ohio State</v>
      </c>
      <c r="M8" t="s">
        <v>0</v>
      </c>
      <c r="N8" s="21">
        <f t="shared" si="4"/>
        <v>3</v>
      </c>
      <c r="O8">
        <f t="shared" si="5"/>
        <v>4</v>
      </c>
      <c r="P8">
        <f>8-(SUM(N8:O8))</f>
        <v>1</v>
      </c>
      <c r="R8" s="19">
        <f t="shared" si="3"/>
        <v>0</v>
      </c>
    </row>
    <row r="9" spans="1:18">
      <c r="B9" t="s">
        <v>5</v>
      </c>
      <c r="C9" s="18">
        <v>2</v>
      </c>
      <c r="D9" s="2">
        <f>VLOOKUP(C9,'Score Data'!$B$2:$O$129,5,0)</f>
        <v>13</v>
      </c>
      <c r="E9" s="16">
        <f t="shared" si="0"/>
        <v>19</v>
      </c>
      <c r="F9" t="s">
        <v>0</v>
      </c>
      <c r="G9" s="18">
        <v>2</v>
      </c>
      <c r="H9" s="2">
        <f>VLOOKUP(G9,'Score Data'!$B$2:$O$129,9,0)</f>
        <v>19</v>
      </c>
      <c r="I9" s="2">
        <v>6</v>
      </c>
      <c r="J9" t="str">
        <f t="shared" si="1"/>
        <v>Tie</v>
      </c>
      <c r="K9" t="str">
        <f t="shared" si="2"/>
        <v>Tie</v>
      </c>
      <c r="M9" s="6" t="s">
        <v>27</v>
      </c>
      <c r="N9" s="20">
        <f>MAX(N3:N8)</f>
        <v>8</v>
      </c>
      <c r="R9" s="12"/>
    </row>
    <row r="10" spans="1:18">
      <c r="B10" t="s">
        <v>6</v>
      </c>
      <c r="C10" s="18">
        <v>2</v>
      </c>
      <c r="D10" s="2">
        <f>VLOOKUP(C10,'Score Data'!$B$2:$O$129,4,0)</f>
        <v>22</v>
      </c>
      <c r="E10" s="16">
        <f t="shared" si="0"/>
        <v>20</v>
      </c>
      <c r="F10" t="s">
        <v>9</v>
      </c>
      <c r="G10" s="18">
        <v>2</v>
      </c>
      <c r="H10" s="2">
        <f>VLOOKUP(G10,'Score Data'!$B$2:$O$129,11,0)</f>
        <v>25</v>
      </c>
      <c r="I10" s="2">
        <v>-2</v>
      </c>
      <c r="J10" t="str">
        <f t="shared" si="1"/>
        <v>Penn State</v>
      </c>
      <c r="K10" t="str">
        <f t="shared" si="2"/>
        <v>Iowa</v>
      </c>
    </row>
    <row r="11" spans="1:18">
      <c r="B11" t="s">
        <v>2</v>
      </c>
      <c r="C11" s="18">
        <v>2</v>
      </c>
      <c r="D11" s="2">
        <f>VLOOKUP(C11,'Score Data'!$B$2:$O$129,7,0)</f>
        <v>17</v>
      </c>
      <c r="E11" s="16">
        <f t="shared" si="0"/>
        <v>7</v>
      </c>
      <c r="F11" t="s">
        <v>8</v>
      </c>
      <c r="G11" s="18">
        <v>2</v>
      </c>
      <c r="H11" s="2">
        <f>VLOOKUP(G11,'Score Data'!$B$2:$O$129,12,0)</f>
        <v>38</v>
      </c>
      <c r="I11" s="2">
        <v>-10</v>
      </c>
      <c r="J11" t="str">
        <f t="shared" si="1"/>
        <v>Purdue</v>
      </c>
      <c r="K11" t="str">
        <f t="shared" si="2"/>
        <v>Minnesota</v>
      </c>
      <c r="M11" s="23" t="s">
        <v>25</v>
      </c>
      <c r="N11" s="23"/>
      <c r="O11" s="23"/>
      <c r="P11" s="23"/>
    </row>
    <row r="12" spans="1:18">
      <c r="A12" s="5">
        <v>40831</v>
      </c>
      <c r="B12" t="s">
        <v>10</v>
      </c>
      <c r="C12" s="18">
        <v>2</v>
      </c>
      <c r="D12" s="2">
        <f>VLOOKUP(C12,'Score Data'!$B$2:$O$129,10,0)</f>
        <v>27</v>
      </c>
      <c r="E12" s="16">
        <f t="shared" si="0"/>
        <v>23.5</v>
      </c>
      <c r="F12" t="s">
        <v>12</v>
      </c>
      <c r="G12" s="18">
        <v>2</v>
      </c>
      <c r="H12" s="2">
        <f>VLOOKUP(G12,'Score Data'!$B$2:$O$129,2,0)</f>
        <v>17</v>
      </c>
      <c r="I12" s="2">
        <v>-3.5</v>
      </c>
      <c r="J12" t="str">
        <f t="shared" si="1"/>
        <v>Ohio State</v>
      </c>
      <c r="K12" t="str">
        <f t="shared" si="2"/>
        <v>Illinois</v>
      </c>
      <c r="M12" s="6" t="s">
        <v>21</v>
      </c>
      <c r="N12" s="6" t="s">
        <v>22</v>
      </c>
      <c r="O12" s="6" t="s">
        <v>23</v>
      </c>
      <c r="P12" s="6" t="s">
        <v>24</v>
      </c>
      <c r="R12" s="8" t="s">
        <v>80</v>
      </c>
    </row>
    <row r="13" spans="1:18">
      <c r="B13" t="s">
        <v>0</v>
      </c>
      <c r="C13" s="18">
        <v>2</v>
      </c>
      <c r="D13" s="2">
        <f>VLOOKUP(C13,'Score Data'!$B$2:$O$129,9,0)</f>
        <v>19</v>
      </c>
      <c r="E13" s="16">
        <f t="shared" si="0"/>
        <v>12</v>
      </c>
      <c r="F13" t="s">
        <v>6</v>
      </c>
      <c r="G13" s="18">
        <v>2</v>
      </c>
      <c r="H13" s="2">
        <f>VLOOKUP(G13,'Score Data'!$B$2:$O$129,4,0)</f>
        <v>22</v>
      </c>
      <c r="I13" s="2">
        <v>-7</v>
      </c>
      <c r="J13" t="str">
        <f t="shared" si="1"/>
        <v>Iowa</v>
      </c>
      <c r="K13" t="str">
        <f t="shared" si="2"/>
        <v>Northwestern</v>
      </c>
      <c r="M13" t="s">
        <v>12</v>
      </c>
      <c r="N13">
        <f t="shared" ref="N13:N18" si="7">COUNTIF($J$2:$J$49,$M13)</f>
        <v>4</v>
      </c>
      <c r="O13">
        <f t="shared" ref="O13:O18" si="8">COUNTIF($K$2:$K$49,$M13)</f>
        <v>4</v>
      </c>
      <c r="P13">
        <f>8-(SUM(N13:O13))</f>
        <v>0</v>
      </c>
      <c r="R13" s="19">
        <f t="shared" ref="R13:R18" si="9">IF(N13=$N$19,1,0)</f>
        <v>0</v>
      </c>
    </row>
    <row r="14" spans="1:18">
      <c r="B14" t="s">
        <v>5</v>
      </c>
      <c r="C14" s="18">
        <v>2</v>
      </c>
      <c r="D14" s="2">
        <f>VLOOKUP(C14,'Score Data'!$B$2:$O$129,5,0)</f>
        <v>13</v>
      </c>
      <c r="E14" s="16">
        <f t="shared" si="0"/>
        <v>10</v>
      </c>
      <c r="F14" t="s">
        <v>16</v>
      </c>
      <c r="G14" s="18">
        <v>2</v>
      </c>
      <c r="H14" s="2">
        <f>VLOOKUP(G14,'Score Data'!$B$2:$O$129,6,0)</f>
        <v>7</v>
      </c>
      <c r="I14" s="2">
        <v>-3</v>
      </c>
      <c r="J14" t="str">
        <f t="shared" si="1"/>
        <v>Michigan</v>
      </c>
      <c r="K14" t="str">
        <f t="shared" si="2"/>
        <v>Michigan State</v>
      </c>
      <c r="M14" t="s">
        <v>11</v>
      </c>
      <c r="N14">
        <f t="shared" si="7"/>
        <v>0</v>
      </c>
      <c r="O14">
        <f t="shared" si="8"/>
        <v>8</v>
      </c>
      <c r="P14">
        <f>8-(SUM(N14:O14))</f>
        <v>0</v>
      </c>
      <c r="R14" s="19">
        <f t="shared" si="9"/>
        <v>0</v>
      </c>
    </row>
    <row r="15" spans="1:18">
      <c r="B15" t="s">
        <v>8</v>
      </c>
      <c r="C15" s="18">
        <v>2</v>
      </c>
      <c r="D15" s="2">
        <f>VLOOKUP(C15,'Score Data'!$B$2:$O$129,12,0)</f>
        <v>38</v>
      </c>
      <c r="E15" s="16">
        <f t="shared" si="0"/>
        <v>25</v>
      </c>
      <c r="F15" t="s">
        <v>9</v>
      </c>
      <c r="G15" s="18">
        <v>2</v>
      </c>
      <c r="H15" s="2">
        <f>VLOOKUP(G15,'Score Data'!$B$2:$O$129,11,0)</f>
        <v>25</v>
      </c>
      <c r="I15" s="2">
        <v>-13</v>
      </c>
      <c r="J15" t="str">
        <f t="shared" si="1"/>
        <v>Tie</v>
      </c>
      <c r="K15" t="str">
        <f t="shared" si="2"/>
        <v>Tie</v>
      </c>
      <c r="M15" t="s">
        <v>10</v>
      </c>
      <c r="N15">
        <f t="shared" si="7"/>
        <v>6</v>
      </c>
      <c r="O15">
        <f t="shared" si="8"/>
        <v>2</v>
      </c>
      <c r="P15">
        <f>8-(SUM(N15:O15))</f>
        <v>0</v>
      </c>
      <c r="R15" s="19">
        <f t="shared" si="9"/>
        <v>1</v>
      </c>
    </row>
    <row r="16" spans="1:18">
      <c r="B16" t="s">
        <v>11</v>
      </c>
      <c r="C16" s="18">
        <v>2</v>
      </c>
      <c r="D16" s="2">
        <f>VLOOKUP(C16,'Score Data'!$B$2:$O$129,3,0)</f>
        <v>10</v>
      </c>
      <c r="E16" s="16">
        <f t="shared" si="0"/>
        <v>-28</v>
      </c>
      <c r="F16" t="s">
        <v>7</v>
      </c>
      <c r="G16" s="18">
        <v>2</v>
      </c>
      <c r="H16" s="2">
        <f>VLOOKUP(G16,'Score Data'!$B$2:$O$129,13,0)</f>
        <v>16</v>
      </c>
      <c r="I16" s="2">
        <v>-38</v>
      </c>
      <c r="J16" t="str">
        <f t="shared" si="1"/>
        <v>Wisconsin</v>
      </c>
      <c r="K16" t="str">
        <f t="shared" si="2"/>
        <v>Indiana</v>
      </c>
      <c r="M16" t="s">
        <v>9</v>
      </c>
      <c r="N16" s="21">
        <f>COUNTIF($J$2:$J$49,$M16)</f>
        <v>4</v>
      </c>
      <c r="O16">
        <f t="shared" si="8"/>
        <v>3</v>
      </c>
      <c r="P16">
        <f>8-(SUM(N16:O16))</f>
        <v>1</v>
      </c>
      <c r="R16" s="19">
        <f t="shared" si="9"/>
        <v>0</v>
      </c>
    </row>
    <row r="17" spans="1:18">
      <c r="A17" s="5">
        <v>40838</v>
      </c>
      <c r="B17" t="s">
        <v>11</v>
      </c>
      <c r="C17" s="18">
        <v>2</v>
      </c>
      <c r="D17" s="2">
        <f>VLOOKUP(C17,'Score Data'!$B$2:$O$129,3,0)</f>
        <v>10</v>
      </c>
      <c r="E17" s="16">
        <f t="shared" si="0"/>
        <v>-11.5</v>
      </c>
      <c r="F17" t="s">
        <v>6</v>
      </c>
      <c r="G17" s="18">
        <v>2</v>
      </c>
      <c r="H17" s="2">
        <f>VLOOKUP(G17,'Score Data'!$B$2:$O$129,4,0)</f>
        <v>22</v>
      </c>
      <c r="I17" s="2">
        <v>-21.5</v>
      </c>
      <c r="J17" t="str">
        <f t="shared" si="1"/>
        <v>Iowa</v>
      </c>
      <c r="K17" t="str">
        <f t="shared" si="2"/>
        <v>Indiana</v>
      </c>
      <c r="M17" t="s">
        <v>8</v>
      </c>
      <c r="N17">
        <f t="shared" si="7"/>
        <v>6</v>
      </c>
      <c r="O17">
        <f t="shared" si="8"/>
        <v>1</v>
      </c>
      <c r="P17">
        <f>8-(SUM(N17:O17))</f>
        <v>1</v>
      </c>
      <c r="R17" s="19">
        <f t="shared" si="9"/>
        <v>1</v>
      </c>
    </row>
    <row r="18" spans="1:18">
      <c r="B18" t="s">
        <v>7</v>
      </c>
      <c r="C18" s="18">
        <v>2</v>
      </c>
      <c r="D18" s="2">
        <f>VLOOKUP(C18,'Score Data'!$B$2:$O$129,13,0)</f>
        <v>16</v>
      </c>
      <c r="E18" s="16">
        <f t="shared" si="0"/>
        <v>23</v>
      </c>
      <c r="F18" t="s">
        <v>16</v>
      </c>
      <c r="G18" s="18">
        <v>2</v>
      </c>
      <c r="H18" s="2">
        <f>VLOOKUP(G18,'Score Data'!$B$2:$O$129,6,0)</f>
        <v>7</v>
      </c>
      <c r="I18" s="2">
        <v>7</v>
      </c>
      <c r="J18" t="str">
        <f t="shared" si="1"/>
        <v>Wisconsin</v>
      </c>
      <c r="K18" t="str">
        <f t="shared" si="2"/>
        <v>Michigan State</v>
      </c>
      <c r="M18" t="s">
        <v>7</v>
      </c>
      <c r="N18">
        <f t="shared" si="7"/>
        <v>6</v>
      </c>
      <c r="O18">
        <f t="shared" si="8"/>
        <v>2</v>
      </c>
      <c r="P18">
        <f t="shared" ref="P18" si="10">8-(SUM(N18:O18))</f>
        <v>0</v>
      </c>
      <c r="R18" s="19">
        <f t="shared" si="9"/>
        <v>1</v>
      </c>
    </row>
    <row r="19" spans="1:18">
      <c r="B19" t="s">
        <v>1</v>
      </c>
      <c r="C19" s="18">
        <v>2</v>
      </c>
      <c r="D19" s="16">
        <f>VLOOKUP(C19,'Score Data'!$B$2:$O$129,14,0)</f>
        <v>61.480343401056366</v>
      </c>
      <c r="E19" s="16">
        <f t="shared" si="0"/>
        <v>87.980343401056359</v>
      </c>
      <c r="F19" t="s">
        <v>2</v>
      </c>
      <c r="G19" s="18">
        <v>2</v>
      </c>
      <c r="H19" s="2">
        <f>VLOOKUP(G19,'Score Data'!$B$2:$O$129,7,0)</f>
        <v>17</v>
      </c>
      <c r="I19" s="2">
        <v>26.5</v>
      </c>
      <c r="J19" t="str">
        <f t="shared" si="1"/>
        <v>Nebraska</v>
      </c>
      <c r="K19" t="str">
        <f t="shared" si="2"/>
        <v>Minnesota</v>
      </c>
      <c r="M19" s="6" t="s">
        <v>27</v>
      </c>
      <c r="N19" s="20">
        <f>MAX(N13:N18)</f>
        <v>6</v>
      </c>
      <c r="R19" s="12"/>
    </row>
    <row r="20" spans="1:18">
      <c r="B20" t="s">
        <v>9</v>
      </c>
      <c r="C20" s="18">
        <v>2</v>
      </c>
      <c r="D20" s="2">
        <f>VLOOKUP(C20,'Score Data'!$B$2:$O$129,11,0)</f>
        <v>25</v>
      </c>
      <c r="E20" s="16">
        <f t="shared" si="0"/>
        <v>28</v>
      </c>
      <c r="F20" t="s">
        <v>0</v>
      </c>
      <c r="G20" s="18">
        <v>2</v>
      </c>
      <c r="H20" s="2">
        <f>VLOOKUP(G20,'Score Data'!$B$2:$O$129,9,0)</f>
        <v>19</v>
      </c>
      <c r="I20" s="2">
        <v>3</v>
      </c>
      <c r="J20" t="str">
        <f t="shared" si="1"/>
        <v>Penn State</v>
      </c>
      <c r="K20" t="str">
        <f t="shared" si="2"/>
        <v>Northwestern</v>
      </c>
    </row>
    <row r="21" spans="1:18">
      <c r="B21" t="s">
        <v>12</v>
      </c>
      <c r="C21" s="18">
        <v>2</v>
      </c>
      <c r="D21" s="2">
        <f>VLOOKUP(C21,'Score Data'!$B$2:$O$129,2,0)</f>
        <v>17</v>
      </c>
      <c r="E21" s="16">
        <f t="shared" si="0"/>
        <v>23</v>
      </c>
      <c r="F21" t="s">
        <v>8</v>
      </c>
      <c r="G21" s="18">
        <v>2</v>
      </c>
      <c r="H21" s="2">
        <f>VLOOKUP(G21,'Score Data'!$B$2:$O$129,12,0)</f>
        <v>38</v>
      </c>
      <c r="I21" s="2">
        <v>6</v>
      </c>
      <c r="J21" t="str">
        <f t="shared" si="1"/>
        <v>Purdue</v>
      </c>
      <c r="K21" t="str">
        <f t="shared" si="2"/>
        <v>Illinois</v>
      </c>
      <c r="R21" s="2" t="s">
        <v>53</v>
      </c>
    </row>
    <row r="22" spans="1:18">
      <c r="A22" s="5">
        <v>40845</v>
      </c>
      <c r="B22" t="s">
        <v>0</v>
      </c>
      <c r="C22" s="18">
        <v>2</v>
      </c>
      <c r="D22" s="2">
        <f>VLOOKUP(C22,'Score Data'!$B$2:$O$129,9,0)</f>
        <v>19</v>
      </c>
      <c r="E22" s="16">
        <f t="shared" si="0"/>
        <v>28.5</v>
      </c>
      <c r="F22" t="s">
        <v>11</v>
      </c>
      <c r="G22" s="18">
        <v>2</v>
      </c>
      <c r="H22" s="2">
        <f>VLOOKUP(G22,'Score Data'!$B$2:$O$129,3,0)</f>
        <v>10</v>
      </c>
      <c r="I22" s="2">
        <v>9.5</v>
      </c>
      <c r="J22" t="str">
        <f t="shared" si="1"/>
        <v>Northwestern</v>
      </c>
      <c r="K22" t="str">
        <f t="shared" si="2"/>
        <v>Indiana</v>
      </c>
      <c r="R22" s="19">
        <f>IF(R8+R16=2,1,0)</f>
        <v>0</v>
      </c>
    </row>
    <row r="23" spans="1:18">
      <c r="B23" t="s">
        <v>8</v>
      </c>
      <c r="C23" s="18">
        <v>2</v>
      </c>
      <c r="D23" s="2">
        <f>VLOOKUP(C23,'Score Data'!$B$2:$O$129,12,0)</f>
        <v>38</v>
      </c>
      <c r="E23" s="16">
        <f t="shared" si="0"/>
        <v>23</v>
      </c>
      <c r="F23" t="s">
        <v>5</v>
      </c>
      <c r="G23" s="18">
        <v>2</v>
      </c>
      <c r="H23" s="2">
        <f>VLOOKUP(G23,'Score Data'!$B$2:$O$129,5,0)</f>
        <v>13</v>
      </c>
      <c r="I23" s="2">
        <v>-15</v>
      </c>
      <c r="J23" t="str">
        <f t="shared" si="1"/>
        <v>Purdue</v>
      </c>
      <c r="K23" t="str">
        <f t="shared" si="2"/>
        <v>Michigan</v>
      </c>
    </row>
    <row r="24" spans="1:18">
      <c r="B24" t="s">
        <v>6</v>
      </c>
      <c r="C24" s="18">
        <v>2</v>
      </c>
      <c r="D24" s="2">
        <f>VLOOKUP(C24,'Score Data'!$B$2:$O$129,4,0)</f>
        <v>22</v>
      </c>
      <c r="E24" s="16">
        <f t="shared" si="0"/>
        <v>39.5</v>
      </c>
      <c r="F24" t="s">
        <v>2</v>
      </c>
      <c r="G24" s="18">
        <v>2</v>
      </c>
      <c r="H24" s="2">
        <f>VLOOKUP(G24,'Score Data'!$B$2:$O$129,7,0)</f>
        <v>17</v>
      </c>
      <c r="I24" s="2">
        <v>17.5</v>
      </c>
      <c r="J24" t="str">
        <f t="shared" si="1"/>
        <v>Iowa</v>
      </c>
      <c r="K24" t="str">
        <f t="shared" si="2"/>
        <v>Minnesota</v>
      </c>
      <c r="R24" s="2" t="s">
        <v>32</v>
      </c>
    </row>
    <row r="25" spans="1:18">
      <c r="B25" t="s">
        <v>16</v>
      </c>
      <c r="C25" s="18">
        <v>2</v>
      </c>
      <c r="D25" s="2">
        <f>VLOOKUP(C25,'Score Data'!$B$2:$O$129,6,0)</f>
        <v>7</v>
      </c>
      <c r="E25" s="16">
        <f t="shared" si="0"/>
        <v>1.5</v>
      </c>
      <c r="F25" t="s">
        <v>1</v>
      </c>
      <c r="G25" s="18">
        <v>2</v>
      </c>
      <c r="H25" s="16">
        <f>VLOOKUP(G25,'Score Data'!$B$2:$O$129,14,0)</f>
        <v>61.480343401056366</v>
      </c>
      <c r="I25" s="2">
        <v>-5.5</v>
      </c>
      <c r="J25" t="str">
        <f t="shared" si="1"/>
        <v>Nebraska</v>
      </c>
      <c r="K25" t="str">
        <f t="shared" si="2"/>
        <v>Michigan State</v>
      </c>
      <c r="R25" s="19">
        <f>IF(J45="Ohio State",1,0)</f>
        <v>1</v>
      </c>
    </row>
    <row r="26" spans="1:18">
      <c r="B26" t="s">
        <v>7</v>
      </c>
      <c r="C26" s="18">
        <v>2</v>
      </c>
      <c r="D26" s="2">
        <f>VLOOKUP(C26,'Score Data'!$B$2:$O$129,13,0)</f>
        <v>16</v>
      </c>
      <c r="E26" s="16">
        <f t="shared" si="0"/>
        <v>24.5</v>
      </c>
      <c r="F26" t="s">
        <v>10</v>
      </c>
      <c r="G26" s="18">
        <v>2</v>
      </c>
      <c r="H26" s="2">
        <f>VLOOKUP(G26,'Score Data'!$B$2:$O$129,10,0)</f>
        <v>27</v>
      </c>
      <c r="I26" s="2">
        <v>8.5</v>
      </c>
      <c r="J26" t="str">
        <f t="shared" si="1"/>
        <v>Ohio State</v>
      </c>
      <c r="K26" t="str">
        <f t="shared" si="2"/>
        <v>Wisconsin</v>
      </c>
    </row>
    <row r="27" spans="1:18">
      <c r="B27" t="s">
        <v>12</v>
      </c>
      <c r="C27" s="18">
        <v>2</v>
      </c>
      <c r="D27" s="2">
        <f>VLOOKUP(C27,'Score Data'!$B$2:$O$129,2,0)</f>
        <v>17</v>
      </c>
      <c r="E27" s="16">
        <f t="shared" si="0"/>
        <v>11</v>
      </c>
      <c r="F27" t="s">
        <v>9</v>
      </c>
      <c r="G27" s="18">
        <v>2</v>
      </c>
      <c r="H27" s="2">
        <f>VLOOKUP(G27,'Score Data'!$B$2:$O$129,11,0)</f>
        <v>25</v>
      </c>
      <c r="I27" s="2">
        <v>-6</v>
      </c>
      <c r="J27" t="str">
        <f t="shared" si="1"/>
        <v>Penn State</v>
      </c>
      <c r="K27" t="str">
        <f t="shared" si="2"/>
        <v>Illinois</v>
      </c>
      <c r="R27" s="2" t="s">
        <v>33</v>
      </c>
    </row>
    <row r="28" spans="1:18">
      <c r="A28" s="5">
        <v>40852</v>
      </c>
      <c r="B28" t="s">
        <v>5</v>
      </c>
      <c r="C28" s="18">
        <v>2</v>
      </c>
      <c r="D28" s="2">
        <f>VLOOKUP(C28,'Score Data'!$B$2:$O$129,5,0)</f>
        <v>13</v>
      </c>
      <c r="E28" s="16">
        <f t="shared" si="0"/>
        <v>16.5</v>
      </c>
      <c r="F28" t="s">
        <v>6</v>
      </c>
      <c r="G28" s="18">
        <v>2</v>
      </c>
      <c r="H28" s="2">
        <f>VLOOKUP(G28,'Score Data'!$B$2:$O$129,4,0)</f>
        <v>22</v>
      </c>
      <c r="I28" s="2">
        <v>3.5</v>
      </c>
      <c r="J28" t="str">
        <f t="shared" si="1"/>
        <v>Iowa</v>
      </c>
      <c r="K28" t="str">
        <f t="shared" si="2"/>
        <v>Michigan</v>
      </c>
      <c r="R28" s="19">
        <f>IF(J20="Northwestern",1,0)</f>
        <v>0</v>
      </c>
    </row>
    <row r="29" spans="1:18">
      <c r="B29" t="s">
        <v>2</v>
      </c>
      <c r="C29" s="18">
        <v>2</v>
      </c>
      <c r="D29" s="2">
        <f>VLOOKUP(C29,'Score Data'!$B$2:$O$129,7,0)</f>
        <v>17</v>
      </c>
      <c r="E29" s="16">
        <f t="shared" si="0"/>
        <v>-11</v>
      </c>
      <c r="F29" t="s">
        <v>16</v>
      </c>
      <c r="G29" s="18">
        <v>2</v>
      </c>
      <c r="H29" s="2">
        <f>VLOOKUP(G29,'Score Data'!$B$2:$O$129,6,0)</f>
        <v>7</v>
      </c>
      <c r="I29" s="2">
        <v>-28</v>
      </c>
      <c r="J29" t="str">
        <f t="shared" si="1"/>
        <v>Michigan State</v>
      </c>
      <c r="K29" t="str">
        <f t="shared" si="2"/>
        <v>Minnesota</v>
      </c>
    </row>
    <row r="30" spans="1:18">
      <c r="B30" t="s">
        <v>0</v>
      </c>
      <c r="C30" s="18">
        <v>2</v>
      </c>
      <c r="D30" s="2">
        <f>VLOOKUP(C30,'Score Data'!$B$2:$O$129,9,0)</f>
        <v>19</v>
      </c>
      <c r="E30" s="16">
        <f>D30+I30</f>
        <v>0</v>
      </c>
      <c r="F30" t="s">
        <v>1</v>
      </c>
      <c r="G30" s="18">
        <v>2</v>
      </c>
      <c r="H30" s="16">
        <f>VLOOKUP(G30,'Score Data'!$B$2:$O$129,14,0)</f>
        <v>61.480343401056366</v>
      </c>
      <c r="I30" s="2">
        <v>-19</v>
      </c>
      <c r="J30" t="str">
        <f t="shared" si="1"/>
        <v>Nebraska</v>
      </c>
      <c r="K30" t="str">
        <f t="shared" si="2"/>
        <v>Northwestern</v>
      </c>
      <c r="R30" s="2" t="s">
        <v>78</v>
      </c>
    </row>
    <row r="31" spans="1:18">
      <c r="B31" t="s">
        <v>11</v>
      </c>
      <c r="C31" s="18">
        <v>2</v>
      </c>
      <c r="D31" s="2">
        <f>VLOOKUP(C31,'Score Data'!$B$2:$O$129,3,0)</f>
        <v>10</v>
      </c>
      <c r="E31" s="16">
        <f t="shared" si="0"/>
        <v>-19</v>
      </c>
      <c r="F31" t="s">
        <v>10</v>
      </c>
      <c r="G31" s="18">
        <v>2</v>
      </c>
      <c r="H31" s="2">
        <f>VLOOKUP(G31,'Score Data'!$B$2:$O$129,10,0)</f>
        <v>27</v>
      </c>
      <c r="I31" s="2">
        <v>-29</v>
      </c>
      <c r="J31" t="str">
        <f t="shared" si="1"/>
        <v>Ohio State</v>
      </c>
      <c r="K31" t="str">
        <f t="shared" si="2"/>
        <v>Indiana</v>
      </c>
      <c r="R31" s="19">
        <f>IF(SUM(R3:R8)&gt;1,1,0)</f>
        <v>0</v>
      </c>
    </row>
    <row r="32" spans="1:18">
      <c r="B32" t="s">
        <v>8</v>
      </c>
      <c r="C32" s="18">
        <v>2</v>
      </c>
      <c r="D32" s="2">
        <f>VLOOKUP(C32,'Score Data'!$B$2:$O$129,12,0)</f>
        <v>38</v>
      </c>
      <c r="E32" s="16">
        <f t="shared" si="0"/>
        <v>11.5</v>
      </c>
      <c r="F32" t="s">
        <v>7</v>
      </c>
      <c r="G32" s="18">
        <v>2</v>
      </c>
      <c r="H32" s="2">
        <f>VLOOKUP(G32,'Score Data'!$B$2:$O$129,13,0)</f>
        <v>16</v>
      </c>
      <c r="I32" s="2">
        <v>-26.5</v>
      </c>
      <c r="J32" t="str">
        <f t="shared" si="1"/>
        <v>Wisconsin</v>
      </c>
      <c r="K32" t="str">
        <f t="shared" si="2"/>
        <v>Purdue</v>
      </c>
    </row>
    <row r="33" spans="1:18">
      <c r="A33" s="5">
        <v>40859</v>
      </c>
      <c r="B33" t="s">
        <v>5</v>
      </c>
      <c r="C33" s="18">
        <v>2</v>
      </c>
      <c r="D33" s="2">
        <f>VLOOKUP(C33,'Score Data'!$B$2:$O$129,5,0)</f>
        <v>13</v>
      </c>
      <c r="E33" s="16">
        <f t="shared" si="0"/>
        <v>16</v>
      </c>
      <c r="F33" t="s">
        <v>12</v>
      </c>
      <c r="G33" s="18">
        <v>2</v>
      </c>
      <c r="H33" s="2">
        <f>VLOOKUP(G33,'Score Data'!$B$2:$O$129,2,0)</f>
        <v>17</v>
      </c>
      <c r="I33" s="2">
        <v>3</v>
      </c>
      <c r="J33" t="str">
        <f t="shared" si="1"/>
        <v>Illinois</v>
      </c>
      <c r="K33" t="str">
        <f t="shared" si="2"/>
        <v>Michigan</v>
      </c>
      <c r="R33" s="2" t="s">
        <v>79</v>
      </c>
    </row>
    <row r="34" spans="1:18">
      <c r="B34" t="s">
        <v>16</v>
      </c>
      <c r="C34" s="18">
        <v>2</v>
      </c>
      <c r="D34" s="2">
        <f>VLOOKUP(C34,'Score Data'!$B$2:$O$129,6,0)</f>
        <v>7</v>
      </c>
      <c r="E34" s="16">
        <f t="shared" si="0"/>
        <v>10</v>
      </c>
      <c r="F34" t="s">
        <v>6</v>
      </c>
      <c r="G34" s="18">
        <v>2</v>
      </c>
      <c r="H34" s="2">
        <f>VLOOKUP(G34,'Score Data'!$B$2:$O$129,4,0)</f>
        <v>22</v>
      </c>
      <c r="I34" s="2">
        <v>3</v>
      </c>
      <c r="J34" t="str">
        <f t="shared" si="1"/>
        <v>Iowa</v>
      </c>
      <c r="K34" t="str">
        <f t="shared" si="2"/>
        <v>Michigan State</v>
      </c>
      <c r="R34" s="19">
        <f>IF(SUM(R13:R18)&gt;1,1,0)</f>
        <v>1</v>
      </c>
    </row>
    <row r="35" spans="1:18">
      <c r="B35" t="s">
        <v>7</v>
      </c>
      <c r="C35" s="18">
        <v>2</v>
      </c>
      <c r="D35" s="2">
        <f>VLOOKUP(C35,'Score Data'!$B$2:$O$129,13,0)</f>
        <v>16</v>
      </c>
      <c r="E35" s="16">
        <f t="shared" si="0"/>
        <v>44.5</v>
      </c>
      <c r="F35" t="s">
        <v>2</v>
      </c>
      <c r="G35" s="18">
        <v>2</v>
      </c>
      <c r="H35" s="2">
        <f>VLOOKUP(G35,'Score Data'!$B$2:$O$129,7,0)</f>
        <v>17</v>
      </c>
      <c r="I35" s="2">
        <v>28.5</v>
      </c>
      <c r="J35" t="str">
        <f t="shared" si="1"/>
        <v>Wisconsin</v>
      </c>
      <c r="K35" t="str">
        <f t="shared" si="2"/>
        <v>Minnesota</v>
      </c>
    </row>
    <row r="36" spans="1:18">
      <c r="B36" t="s">
        <v>1</v>
      </c>
      <c r="C36" s="18">
        <v>2</v>
      </c>
      <c r="D36" s="16">
        <f>VLOOKUP(C36,'Score Data'!$B$2:$O$129,14,0)</f>
        <v>61.480343401056366</v>
      </c>
      <c r="E36" s="16">
        <f t="shared" si="0"/>
        <v>64.480343401056359</v>
      </c>
      <c r="F36" t="s">
        <v>9</v>
      </c>
      <c r="G36" s="18">
        <v>2</v>
      </c>
      <c r="H36" s="2">
        <f>VLOOKUP(G36,'Score Data'!$B$2:$O$129,11,0)</f>
        <v>25</v>
      </c>
      <c r="I36" s="2">
        <v>3</v>
      </c>
      <c r="J36" t="str">
        <f t="shared" si="1"/>
        <v>Nebraska</v>
      </c>
      <c r="K36" t="str">
        <f t="shared" si="2"/>
        <v>Penn State</v>
      </c>
      <c r="R36" s="2" t="s">
        <v>82</v>
      </c>
    </row>
    <row r="37" spans="1:18">
      <c r="B37" t="s">
        <v>10</v>
      </c>
      <c r="C37" s="18">
        <v>2</v>
      </c>
      <c r="D37" s="2">
        <f>VLOOKUP(C37,'Score Data'!$B$2:$O$129,10,0)</f>
        <v>27</v>
      </c>
      <c r="E37" s="16">
        <f t="shared" si="0"/>
        <v>35</v>
      </c>
      <c r="F37" t="s">
        <v>8</v>
      </c>
      <c r="G37" s="18">
        <v>2</v>
      </c>
      <c r="H37" s="2">
        <f>VLOOKUP(G37,'Score Data'!$B$2:$O$129,12,0)</f>
        <v>38</v>
      </c>
      <c r="I37" s="2">
        <v>8</v>
      </c>
      <c r="J37" t="str">
        <f t="shared" si="1"/>
        <v>Purdue</v>
      </c>
      <c r="K37" t="str">
        <f t="shared" si="2"/>
        <v>Ohio State</v>
      </c>
      <c r="R37" s="19">
        <f>IF(J30="Northwestern",1,0)</f>
        <v>0</v>
      </c>
    </row>
    <row r="38" spans="1:18">
      <c r="A38" s="5">
        <v>40866</v>
      </c>
      <c r="B38" t="s">
        <v>7</v>
      </c>
      <c r="C38" s="18">
        <v>2</v>
      </c>
      <c r="D38" s="2">
        <f>VLOOKUP(C38,'Score Data'!$B$2:$O$129,13,0)</f>
        <v>16</v>
      </c>
      <c r="E38" s="16">
        <f t="shared" si="0"/>
        <v>29.5</v>
      </c>
      <c r="F38" t="s">
        <v>12</v>
      </c>
      <c r="G38" s="18">
        <v>2</v>
      </c>
      <c r="H38" s="2">
        <f>VLOOKUP(G38,'Score Data'!$B$2:$O$129,2,0)</f>
        <v>17</v>
      </c>
      <c r="I38" s="2">
        <v>13.5</v>
      </c>
      <c r="J38" t="str">
        <f t="shared" si="1"/>
        <v>Wisconsin</v>
      </c>
      <c r="K38" t="str">
        <f t="shared" si="2"/>
        <v>Illinois</v>
      </c>
    </row>
    <row r="39" spans="1:18">
      <c r="B39" t="s">
        <v>1</v>
      </c>
      <c r="C39" s="18">
        <v>2</v>
      </c>
      <c r="D39" s="16">
        <f>VLOOKUP(C39,'Score Data'!$B$2:$O$129,14,0)</f>
        <v>61.480343401056366</v>
      </c>
      <c r="E39" s="16">
        <f t="shared" si="0"/>
        <v>58.980343401056366</v>
      </c>
      <c r="F39" t="s">
        <v>5</v>
      </c>
      <c r="G39" s="18">
        <v>2</v>
      </c>
      <c r="H39" s="2">
        <f>VLOOKUP(G39,'Score Data'!$B$2:$O$129,5,0)</f>
        <v>13</v>
      </c>
      <c r="I39" s="2">
        <v>-2.5</v>
      </c>
      <c r="J39" t="str">
        <f t="shared" si="1"/>
        <v>Nebraska</v>
      </c>
      <c r="K39" t="str">
        <f t="shared" si="2"/>
        <v>Michigan</v>
      </c>
      <c r="R39" s="2" t="s">
        <v>87</v>
      </c>
    </row>
    <row r="40" spans="1:18">
      <c r="B40" t="s">
        <v>11</v>
      </c>
      <c r="C40" s="18">
        <v>2</v>
      </c>
      <c r="D40" s="2">
        <f>VLOOKUP(C40,'Score Data'!$B$2:$O$129,3,0)</f>
        <v>10</v>
      </c>
      <c r="E40" s="16">
        <f t="shared" si="0"/>
        <v>-18</v>
      </c>
      <c r="F40" t="s">
        <v>16</v>
      </c>
      <c r="G40" s="18">
        <v>2</v>
      </c>
      <c r="H40" s="2">
        <f>VLOOKUP(G40,'Score Data'!$B$2:$O$129,6,0)</f>
        <v>7</v>
      </c>
      <c r="I40" s="2">
        <v>-28</v>
      </c>
      <c r="J40" t="str">
        <f t="shared" si="1"/>
        <v>Michigan State</v>
      </c>
      <c r="K40" t="str">
        <f t="shared" si="2"/>
        <v>Indiana</v>
      </c>
      <c r="R40" s="19">
        <f>IF(R5+R7=2,1,0)</f>
        <v>0</v>
      </c>
    </row>
    <row r="41" spans="1:18">
      <c r="B41" t="s">
        <v>2</v>
      </c>
      <c r="C41" s="18">
        <v>2</v>
      </c>
      <c r="D41" s="2">
        <f>VLOOKUP(C41,'Score Data'!$B$2:$O$129,7,0)</f>
        <v>17</v>
      </c>
      <c r="E41" s="16">
        <f t="shared" si="0"/>
        <v>1.5</v>
      </c>
      <c r="F41" t="s">
        <v>0</v>
      </c>
      <c r="G41" s="18">
        <v>2</v>
      </c>
      <c r="H41" s="2">
        <f>VLOOKUP(G41,'Score Data'!$B$2:$O$129,9,0)</f>
        <v>19</v>
      </c>
      <c r="I41" s="2">
        <v>-15.5</v>
      </c>
      <c r="J41" t="str">
        <f t="shared" si="1"/>
        <v>Northwestern</v>
      </c>
      <c r="K41" t="str">
        <f t="shared" si="2"/>
        <v>Minnesota</v>
      </c>
    </row>
    <row r="42" spans="1:18">
      <c r="B42" t="s">
        <v>9</v>
      </c>
      <c r="C42" s="18">
        <v>2</v>
      </c>
      <c r="D42" s="2">
        <f>VLOOKUP(C42,'Score Data'!$B$2:$O$129,11,0)</f>
        <v>25</v>
      </c>
      <c r="E42" s="16">
        <f t="shared" si="0"/>
        <v>19.5</v>
      </c>
      <c r="F42" t="s">
        <v>10</v>
      </c>
      <c r="G42" s="18">
        <v>2</v>
      </c>
      <c r="H42" s="2">
        <f>VLOOKUP(G42,'Score Data'!$B$2:$O$129,10,0)</f>
        <v>27</v>
      </c>
      <c r="I42" s="2">
        <v>-5.5</v>
      </c>
      <c r="J42" t="str">
        <f t="shared" si="1"/>
        <v>Ohio State</v>
      </c>
      <c r="K42" t="str">
        <f t="shared" si="2"/>
        <v>Penn State</v>
      </c>
    </row>
    <row r="43" spans="1:18">
      <c r="B43" t="s">
        <v>6</v>
      </c>
      <c r="C43" s="18">
        <v>2</v>
      </c>
      <c r="D43" s="2">
        <f>VLOOKUP(C43,'Score Data'!$B$2:$O$129,4,0)</f>
        <v>22</v>
      </c>
      <c r="E43" s="16">
        <f t="shared" si="0"/>
        <v>24.5</v>
      </c>
      <c r="F43" t="s">
        <v>8</v>
      </c>
      <c r="G43" s="18">
        <v>2</v>
      </c>
      <c r="H43" s="2">
        <f>VLOOKUP(G43,'Score Data'!$B$2:$O$129,12,0)</f>
        <v>38</v>
      </c>
      <c r="I43" s="2">
        <v>2.5</v>
      </c>
      <c r="J43" t="str">
        <f t="shared" si="1"/>
        <v>Purdue</v>
      </c>
      <c r="K43" t="str">
        <f t="shared" si="2"/>
        <v>Iowa</v>
      </c>
    </row>
    <row r="44" spans="1:18">
      <c r="A44" s="5">
        <v>40873</v>
      </c>
      <c r="B44" t="s">
        <v>8</v>
      </c>
      <c r="C44" s="18">
        <v>2</v>
      </c>
      <c r="D44" s="2">
        <f>VLOOKUP(C44,'Score Data'!$B$2:$O$129,12,0)</f>
        <v>38</v>
      </c>
      <c r="E44" s="16">
        <f t="shared" si="0"/>
        <v>47.5</v>
      </c>
      <c r="F44" t="s">
        <v>11</v>
      </c>
      <c r="G44" s="18">
        <v>2</v>
      </c>
      <c r="H44" s="2">
        <f>VLOOKUP(G44,'Score Data'!$B$2:$O$129,3,0)</f>
        <v>10</v>
      </c>
      <c r="I44" s="2">
        <v>9.5</v>
      </c>
      <c r="J44" t="str">
        <f t="shared" si="1"/>
        <v>Purdue</v>
      </c>
      <c r="K44" t="str">
        <f t="shared" si="2"/>
        <v>Indiana</v>
      </c>
    </row>
    <row r="45" spans="1:18">
      <c r="B45" t="s">
        <v>10</v>
      </c>
      <c r="C45" s="18">
        <v>2</v>
      </c>
      <c r="D45" s="2">
        <f>VLOOKUP(C45,'Score Data'!$B$2:$O$129,10,0)</f>
        <v>27</v>
      </c>
      <c r="E45" s="16">
        <f t="shared" si="0"/>
        <v>18.5</v>
      </c>
      <c r="F45" t="s">
        <v>5</v>
      </c>
      <c r="G45" s="18">
        <v>2</v>
      </c>
      <c r="H45" s="2">
        <f>VLOOKUP(G45,'Score Data'!$B$2:$O$129,5,0)</f>
        <v>13</v>
      </c>
      <c r="I45" s="2">
        <v>-8.5</v>
      </c>
      <c r="J45" t="str">
        <f t="shared" si="1"/>
        <v>Ohio State</v>
      </c>
      <c r="K45" t="str">
        <f t="shared" si="2"/>
        <v>Michigan</v>
      </c>
    </row>
    <row r="46" spans="1:18">
      <c r="B46" t="s">
        <v>12</v>
      </c>
      <c r="C46" s="18">
        <v>2</v>
      </c>
      <c r="D46" s="2">
        <f>VLOOKUP(C46,'Score Data'!$B$2:$O$129,2,0)</f>
        <v>17</v>
      </c>
      <c r="E46" s="16">
        <f t="shared" si="0"/>
        <v>30</v>
      </c>
      <c r="F46" t="s">
        <v>2</v>
      </c>
      <c r="G46" s="18">
        <v>2</v>
      </c>
      <c r="H46" s="2">
        <f>VLOOKUP(G46,'Score Data'!$B$2:$O$129,7,0)</f>
        <v>17</v>
      </c>
      <c r="I46" s="2">
        <v>13</v>
      </c>
      <c r="J46" t="str">
        <f t="shared" si="1"/>
        <v>Illinois</v>
      </c>
      <c r="K46" t="str">
        <f t="shared" si="2"/>
        <v>Minnesota</v>
      </c>
    </row>
    <row r="47" spans="1:18">
      <c r="B47" t="s">
        <v>6</v>
      </c>
      <c r="C47" s="18">
        <v>2</v>
      </c>
      <c r="D47" s="2">
        <f>VLOOKUP(C47,'Score Data'!$B$2:$O$129,4,0)</f>
        <v>22</v>
      </c>
      <c r="E47" s="16">
        <f t="shared" si="0"/>
        <v>11.5</v>
      </c>
      <c r="F47" t="s">
        <v>1</v>
      </c>
      <c r="G47" s="18">
        <v>2</v>
      </c>
      <c r="H47" s="16">
        <f>VLOOKUP(G47,'Score Data'!$B$2:$O$129,14,0)</f>
        <v>61.480343401056366</v>
      </c>
      <c r="I47" s="2">
        <v>-10.5</v>
      </c>
      <c r="J47" t="str">
        <f t="shared" si="1"/>
        <v>Nebraska</v>
      </c>
      <c r="K47" t="str">
        <f t="shared" si="2"/>
        <v>Iowa</v>
      </c>
    </row>
    <row r="48" spans="1:18">
      <c r="B48" t="s">
        <v>16</v>
      </c>
      <c r="C48" s="18">
        <v>2</v>
      </c>
      <c r="D48" s="2">
        <f>VLOOKUP(C48,'Score Data'!$B$2:$O$129,6,0)</f>
        <v>7</v>
      </c>
      <c r="E48" s="16">
        <f t="shared" si="0"/>
        <v>14</v>
      </c>
      <c r="F48" t="s">
        <v>0</v>
      </c>
      <c r="G48" s="18">
        <v>2</v>
      </c>
      <c r="H48" s="2">
        <f>VLOOKUP(G48,'Score Data'!$B$2:$O$129,9,0)</f>
        <v>19</v>
      </c>
      <c r="I48" s="2">
        <v>7</v>
      </c>
      <c r="J48" t="str">
        <f t="shared" si="1"/>
        <v>Northwestern</v>
      </c>
      <c r="K48" t="str">
        <f t="shared" si="2"/>
        <v>Michigan State</v>
      </c>
    </row>
    <row r="49" spans="1:11">
      <c r="B49" t="s">
        <v>9</v>
      </c>
      <c r="C49" s="18">
        <v>2</v>
      </c>
      <c r="D49" s="2">
        <f>VLOOKUP(C49,'Score Data'!$B$2:$O$129,11,0)</f>
        <v>25</v>
      </c>
      <c r="E49" s="16">
        <f t="shared" si="0"/>
        <v>6.5</v>
      </c>
      <c r="F49" t="s">
        <v>7</v>
      </c>
      <c r="G49" s="18">
        <v>2</v>
      </c>
      <c r="H49" s="2">
        <f>VLOOKUP(G49,'Score Data'!$B$2:$O$129,13,0)</f>
        <v>16</v>
      </c>
      <c r="I49" s="2">
        <v>-18.5</v>
      </c>
      <c r="J49" t="str">
        <f t="shared" si="1"/>
        <v>Wisconsin</v>
      </c>
      <c r="K49" t="str">
        <f t="shared" si="2"/>
        <v>Penn State</v>
      </c>
    </row>
    <row r="52" spans="1:11">
      <c r="A52" t="s">
        <v>29</v>
      </c>
    </row>
    <row r="53" spans="1:11">
      <c r="A53" t="s">
        <v>52</v>
      </c>
    </row>
  </sheetData>
  <mergeCells count="2">
    <mergeCell ref="M1:P1"/>
    <mergeCell ref="M11:P1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
  <sheetViews>
    <sheetView workbookViewId="0"/>
  </sheetViews>
  <sheetFormatPr baseColWidth="10" defaultColWidth="11" defaultRowHeight="15" x14ac:dyDescent="0"/>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Score Data</vt:lpstr>
      <vt:lpstr>Simulation</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Turley</dc:creator>
  <cp:lastModifiedBy>James Turley</cp:lastModifiedBy>
  <dcterms:created xsi:type="dcterms:W3CDTF">2011-11-10T15:03:01Z</dcterms:created>
  <dcterms:modified xsi:type="dcterms:W3CDTF">2011-12-18T20:09:56Z</dcterms:modified>
</cp:coreProperties>
</file>