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105" windowWidth="18960" windowHeight="7290" firstSheet="1" activeTab="1"/>
  </bookViews>
  <sheets>
    <sheet name="CB_DATA_" sheetId="6" state="veryHidden" r:id="rId1"/>
    <sheet name="Inputs" sheetId="1" r:id="rId2"/>
    <sheet name="Schedule" sheetId="2" r:id="rId3"/>
    <sheet name="Calories" sheetId="5" r:id="rId4"/>
  </sheets>
  <definedNames>
    <definedName name="CB_083c6bd5a9894c8d90329263304cc8e9" localSheetId="2" hidden="1">Schedule!$S$4</definedName>
    <definedName name="CB_565b765cb7524a659cc57fec00541f08" localSheetId="1" hidden="1">Inputs!$C$6</definedName>
    <definedName name="CB_89ec2c9eca984311a8748c6564f9ec89" localSheetId="1" hidden="1">Inputs!$C$4</definedName>
    <definedName name="CB_a75abf7aba6b49d48ed854b827171ba7" localSheetId="1" hidden="1">Inputs!$C$10</definedName>
    <definedName name="CB_Block_00000000000000000000000000000000" localSheetId="1" hidden="1">"'7.0.0.0"</definedName>
    <definedName name="CB_Block_00000000000000000000000000000000" localSheetId="2" hidden="1">"'7.0.0.0"</definedName>
    <definedName name="CB_Block_00000000000000000000000000000001" localSheetId="0" hidden="1">"'634910799904691220"</definedName>
    <definedName name="CB_Block_00000000000000000000000000000001" localSheetId="1" hidden="1">"'634910799904788890"</definedName>
    <definedName name="CB_Block_00000000000000000000000000000001" localSheetId="2" hidden="1">"'634910799904896327"</definedName>
    <definedName name="CB_Block_00000000000000000000000000000003" localSheetId="1" hidden="1">"'11.1.2391.0"</definedName>
    <definedName name="CB_Block_00000000000000000000000000000003" localSheetId="2" hidden="1">"'11.1.2391.0"</definedName>
    <definedName name="CB_BlockExt_00000000000000000000000000000003" localSheetId="1" hidden="1">"'11.1.2.1.000"</definedName>
    <definedName name="CB_BlockExt_00000000000000000000000000000003" localSheetId="2" hidden="1">"'11.1.2.1.000"</definedName>
    <definedName name="CBCR_28c4baa52229412f9c5ce2da62a0f2bc" localSheetId="2" hidden="1">Schedule!$S$4</definedName>
    <definedName name="CBCR_600ff3b9e25c4cc0aaec6d5d5b6a9c7a" localSheetId="1" hidden="1">Inputs!$D$6</definedName>
    <definedName name="CBCR_a3a067a247dc417a88d8c40646ef38d5" localSheetId="1" hidden="1">Inputs!$D$10</definedName>
    <definedName name="CBCR_c69601d024084f91ba640ebf45cb0e60" localSheetId="1" hidden="1">Inputs!$D$4</definedName>
    <definedName name="CBWorkbookPriority" localSheetId="0" hidden="1">-1989371746</definedName>
    <definedName name="CBx_52a1f2bcf89a408c9775f3f974aa5020" localSheetId="0" hidden="1">"'Inputs'!$A$1"</definedName>
    <definedName name="CBx_71fa94673e72436ca9f9b4c59df3cccc" localSheetId="0" hidden="1">"'Schedule'!$A$1"</definedName>
    <definedName name="CBx_cf6ae90ea5b0457fa7e026d61ef42012" localSheetId="0" hidden="1">"'CB_DATA_'!$A$1"</definedName>
    <definedName name="CBx_Sheet_Guid" localSheetId="0" hidden="1">"'cf6ae90e-a5b0-457f-a7e0-26d61ef42012"</definedName>
    <definedName name="CBx_Sheet_Guid" localSheetId="1" hidden="1">"'52a1f2bc-f89a-408c-9775-f3f974aa5020"</definedName>
    <definedName name="CBx_Sheet_Guid" localSheetId="2" hidden="1">"'71fa9467-3e72-436c-a9f9-b4c59df3cccc"</definedName>
    <definedName name="CBx_SheetRef" localSheetId="0" hidden="1">CB_DATA_!$A$14</definedName>
    <definedName name="CBx_SheetRef" localSheetId="1" hidden="1">CB_DATA_!$B$14</definedName>
    <definedName name="CBx_SheetRef" localSheetId="2" hidden="1">CB_DATA_!$C$14</definedName>
    <definedName name="CBx_StorageType" localSheetId="0" hidden="1">2</definedName>
    <definedName name="CBx_StorageType" localSheetId="1" hidden="1">2</definedName>
    <definedName name="CBx_StorageType" localSheetId="2" hidden="1">2</definedName>
    <definedName name="ElipticalWarmupRate">Inputs!$C$14</definedName>
    <definedName name="EllipticalMinWarmup">Inputs!$E$14</definedName>
    <definedName name="EllipticalNormalRate">Inputs!$D$14</definedName>
    <definedName name="EllipticalWarmupRate">Inputs!$C$14</definedName>
    <definedName name="solver_adj" localSheetId="2" hidden="1">Schedule!$D$3:$F$30</definedName>
    <definedName name="solver_cvg" localSheetId="2" hidden="1">0.00001</definedName>
    <definedName name="solver_drv" localSheetId="2" hidden="1">1</definedName>
    <definedName name="solver_eng" localSheetId="3" hidden="1">1</definedName>
    <definedName name="solver_eng" localSheetId="1" hidden="1">1</definedName>
    <definedName name="solver_eng" localSheetId="2" hidden="1">2</definedName>
    <definedName name="solver_est" localSheetId="2" hidden="1">1</definedName>
    <definedName name="solver_itr" localSheetId="2" hidden="1">2147483647</definedName>
    <definedName name="solver_lhs0" localSheetId="2" hidden="1">Schedule!$D$3:$F$30</definedName>
    <definedName name="solver_lhs1" localSheetId="2" hidden="1">Schedule!$D$3:$F$30</definedName>
    <definedName name="solver_lhs2" localSheetId="2" hidden="1">Schedule!$G$3:$G$30</definedName>
    <definedName name="solver_lhs3" localSheetId="2" hidden="1">Schedule!$L$3:$N$6</definedName>
    <definedName name="solver_lhs4" localSheetId="2" hidden="1">Schedule!$L$3:$N$6</definedName>
    <definedName name="solver_lhs5" localSheetId="2" hidden="1">Schedule!$L$3:$N$6</definedName>
    <definedName name="solver_lhs6" localSheetId="2" hidden="1">Schedule!$L$3:$N$6</definedName>
    <definedName name="solver_lhs7" localSheetId="2" hidden="1">Schedule!$L$3:$N$6</definedName>
    <definedName name="solver_lhs8" localSheetId="2" hidden="1">Schedule!$L$3:$N$6</definedName>
    <definedName name="solver_mip" localSheetId="2" hidden="1">2147483647</definedName>
    <definedName name="solver_mni" localSheetId="2" hidden="1">300</definedName>
    <definedName name="solver_mrt" localSheetId="2" hidden="1">0.9</definedName>
    <definedName name="solver_msl" localSheetId="2" hidden="1">2</definedName>
    <definedName name="solver_neg" localSheetId="3" hidden="1">1</definedName>
    <definedName name="solver_neg" localSheetId="1" hidden="1">1</definedName>
    <definedName name="solver_neg" localSheetId="2" hidden="1">1</definedName>
    <definedName name="solver_nod" localSheetId="2" hidden="1">2147483647</definedName>
    <definedName name="solver_num" localSheetId="3" hidden="1">0</definedName>
    <definedName name="solver_num" localSheetId="1" hidden="1">0</definedName>
    <definedName name="solver_num" localSheetId="2" hidden="1">3</definedName>
    <definedName name="solver_nwt" localSheetId="2" hidden="1">1</definedName>
    <definedName name="solver_opt" localSheetId="3" hidden="1">Calories!$K$26</definedName>
    <definedName name="solver_opt" localSheetId="1" hidden="1">Inputs!#REF!</definedName>
    <definedName name="solver_opt" localSheetId="2" hidden="1">Schedule!$S$4</definedName>
    <definedName name="solver_pre" localSheetId="2" hidden="1">0.000001</definedName>
    <definedName name="solver_rbv" localSheetId="2" hidden="1">2</definedName>
    <definedName name="solver_rel0" localSheetId="2" hidden="1">3</definedName>
    <definedName name="solver_rel1" localSheetId="2" hidden="1">5</definedName>
    <definedName name="solver_rel2" localSheetId="2" hidden="1">1</definedName>
    <definedName name="solver_rel3" localSheetId="2" hidden="1">1</definedName>
    <definedName name="solver_rel4" localSheetId="2" hidden="1">1</definedName>
    <definedName name="solver_rel5" localSheetId="2" hidden="1">1</definedName>
    <definedName name="solver_rel6" localSheetId="2" hidden="1">1</definedName>
    <definedName name="solver_rel7" localSheetId="2" hidden="1">1</definedName>
    <definedName name="solver_rel8" localSheetId="2" hidden="1">1</definedName>
    <definedName name="solver_rhs0" localSheetId="2" hidden="1">Schedule!$D$17</definedName>
    <definedName name="solver_rhs1" localSheetId="2" hidden="1">binary</definedName>
    <definedName name="solver_rhs2" localSheetId="2" hidden="1">Schedule!$H$3:$H$30</definedName>
    <definedName name="solver_rhs3" localSheetId="2" hidden="1">Schedule!$L$12:$N$15</definedName>
    <definedName name="solver_rhs4" localSheetId="2" hidden="1">Schedule!$L$12:$N$15</definedName>
    <definedName name="solver_rhs5" localSheetId="2" hidden="1">Schedule!$L$12:$N$15</definedName>
    <definedName name="solver_rhs6" localSheetId="2" hidden="1">Schedule!$L$12:$N$15</definedName>
    <definedName name="solver_rhs7" localSheetId="2" hidden="1">Schedule!$L$12:$N$15</definedName>
    <definedName name="solver_rhs8" localSheetId="2" hidden="1">Schedule!$L$12:$N$15</definedName>
    <definedName name="solver_rlx" localSheetId="2" hidden="1">2</definedName>
    <definedName name="solver_rsd" localSheetId="2" hidden="1">0</definedName>
    <definedName name="solver_scl" localSheetId="2" hidden="1">1</definedName>
    <definedName name="solver_sho" localSheetId="2" hidden="1">2</definedName>
    <definedName name="solver_ssz" localSheetId="2" hidden="1">0</definedName>
    <definedName name="solver_tim" localSheetId="2" hidden="1">2147483647</definedName>
    <definedName name="solver_tol" localSheetId="2" hidden="1">0.01</definedName>
    <definedName name="solver_typ" localSheetId="3" hidden="1">1</definedName>
    <definedName name="solver_typ" localSheetId="1" hidden="1">1</definedName>
    <definedName name="solver_typ" localSheetId="2" hidden="1">1</definedName>
    <definedName name="solver_val" localSheetId="3" hidden="1">0</definedName>
    <definedName name="solver_val" localSheetId="1" hidden="1">0</definedName>
    <definedName name="solver_val" localSheetId="2" hidden="1">0</definedName>
    <definedName name="solver_ver" localSheetId="3" hidden="1">3</definedName>
    <definedName name="solver_ver" localSheetId="1" hidden="1">3</definedName>
    <definedName name="solver_ver" localSheetId="2" hidden="1">3</definedName>
    <definedName name="StairmasterMinWarmup">Inputs!$E$15</definedName>
    <definedName name="StairmasterNormalRate">Inputs!$D$15</definedName>
    <definedName name="StairmasterWarmupRate">Inputs!$C$15</definedName>
    <definedName name="T_w_cals_per_hr">Inputs!#REF!</definedName>
    <definedName name="TimePerMachine">Inputs!$C$10</definedName>
    <definedName name="treadmill_cals_per_hr">Inputs!#REF!</definedName>
    <definedName name="Treadmill_warmup_rate">Inputs!#REF!</definedName>
    <definedName name="TreadmillMinWarmup">Inputs!$E$13</definedName>
    <definedName name="TreadmillNormalRate">Inputs!$D$13</definedName>
    <definedName name="TreadmillWarmup">Inputs!$E$13</definedName>
    <definedName name="TreadmillWarmupRate">Inputs!$C$13</definedName>
    <definedName name="WeightLossGoal">Inputs!$C$2</definedName>
  </definedNames>
  <calcPr calcId="145621"/>
</workbook>
</file>

<file path=xl/calcChain.xml><?xml version="1.0" encoding="utf-8"?>
<calcChain xmlns="http://schemas.openxmlformats.org/spreadsheetml/2006/main">
  <c r="C11" i="6" l="1"/>
  <c r="B11" i="6"/>
  <c r="A11" i="6"/>
  <c r="P2" i="6"/>
  <c r="I31" i="2" l="1"/>
  <c r="D31" i="2"/>
  <c r="M16" i="2"/>
  <c r="N16" i="2"/>
  <c r="L16" i="2"/>
  <c r="M6" i="2"/>
  <c r="N6" i="2"/>
  <c r="L6" i="2"/>
  <c r="M5" i="2"/>
  <c r="N5" i="2"/>
  <c r="L5" i="2"/>
  <c r="M4" i="2"/>
  <c r="N4" i="2"/>
  <c r="L4" i="2"/>
  <c r="M3" i="2"/>
  <c r="N3" i="2"/>
  <c r="L3" i="2"/>
  <c r="E31" i="2"/>
  <c r="F31" i="2"/>
  <c r="G4" i="2"/>
  <c r="G5" i="2"/>
  <c r="G6" i="2"/>
  <c r="G7" i="2"/>
  <c r="G8" i="2"/>
  <c r="G9" i="2"/>
  <c r="G10" i="2"/>
  <c r="G11" i="2"/>
  <c r="G12" i="2"/>
  <c r="G13" i="2"/>
  <c r="G14" i="2"/>
  <c r="G15" i="2"/>
  <c r="G16" i="2"/>
  <c r="G17" i="2"/>
  <c r="G18" i="2"/>
  <c r="G19" i="2"/>
  <c r="G20" i="2"/>
  <c r="G21" i="2"/>
  <c r="G22" i="2"/>
  <c r="G23" i="2"/>
  <c r="G24" i="2"/>
  <c r="G25" i="2"/>
  <c r="G26" i="2"/>
  <c r="G27" i="2"/>
  <c r="G28" i="2"/>
  <c r="G29" i="2"/>
  <c r="G30" i="2"/>
  <c r="G3" i="2"/>
  <c r="N7" i="2" l="1"/>
  <c r="M7" i="2"/>
  <c r="L7" i="2"/>
  <c r="G31" i="2"/>
  <c r="F15" i="1" l="1"/>
  <c r="F14" i="1"/>
  <c r="F13" i="1"/>
  <c r="C16" i="5" l="1"/>
  <c r="C20" i="5"/>
  <c r="C24" i="5"/>
  <c r="C28" i="5"/>
  <c r="C5" i="5"/>
  <c r="C9" i="5"/>
  <c r="C3" i="5"/>
  <c r="C13" i="5"/>
  <c r="C17" i="5"/>
  <c r="C21" i="5"/>
  <c r="C25" i="5"/>
  <c r="C29" i="5"/>
  <c r="C6" i="5"/>
  <c r="C10" i="5"/>
  <c r="C14" i="5"/>
  <c r="C18" i="5"/>
  <c r="C22" i="5"/>
  <c r="C26" i="5"/>
  <c r="C30" i="5"/>
  <c r="C7" i="5"/>
  <c r="C11" i="5"/>
  <c r="C15" i="5"/>
  <c r="C19" i="5"/>
  <c r="C23" i="5"/>
  <c r="C27" i="5"/>
  <c r="C4" i="5"/>
  <c r="C8" i="5"/>
  <c r="C12" i="5"/>
  <c r="D7" i="5"/>
  <c r="D11" i="5"/>
  <c r="D15" i="5"/>
  <c r="D19" i="5"/>
  <c r="D23" i="5"/>
  <c r="D27" i="5"/>
  <c r="D3" i="5"/>
  <c r="D4" i="5"/>
  <c r="D8" i="5"/>
  <c r="D12" i="5"/>
  <c r="D16" i="5"/>
  <c r="D20" i="5"/>
  <c r="D24" i="5"/>
  <c r="D28" i="5"/>
  <c r="D5" i="5"/>
  <c r="D9" i="5"/>
  <c r="D13" i="5"/>
  <c r="D17" i="5"/>
  <c r="D21" i="5"/>
  <c r="D25" i="5"/>
  <c r="D29" i="5"/>
  <c r="D6" i="5"/>
  <c r="D10" i="5"/>
  <c r="D14" i="5"/>
  <c r="D18" i="5"/>
  <c r="D22" i="5"/>
  <c r="D26" i="5"/>
  <c r="D30" i="5"/>
  <c r="E7" i="5"/>
  <c r="E11" i="5"/>
  <c r="E15" i="5"/>
  <c r="E19" i="5"/>
  <c r="E23" i="5"/>
  <c r="E27" i="5"/>
  <c r="E3" i="5"/>
  <c r="E4" i="5"/>
  <c r="E8" i="5"/>
  <c r="E12" i="5"/>
  <c r="E16" i="5"/>
  <c r="E20" i="5"/>
  <c r="E24" i="5"/>
  <c r="E28" i="5"/>
  <c r="E5" i="5"/>
  <c r="E9" i="5"/>
  <c r="E13" i="5"/>
  <c r="E17" i="5"/>
  <c r="E21" i="5"/>
  <c r="E25" i="5"/>
  <c r="E29" i="5"/>
  <c r="E6" i="5"/>
  <c r="E10" i="5"/>
  <c r="E14" i="5"/>
  <c r="E18" i="5"/>
  <c r="E22" i="5"/>
  <c r="E26" i="5"/>
  <c r="E30" i="5"/>
  <c r="S2" i="2"/>
  <c r="K4" i="5" l="1"/>
  <c r="L4" i="5"/>
  <c r="M4" i="5"/>
  <c r="K6" i="5"/>
  <c r="L6" i="5"/>
  <c r="M6" i="5"/>
  <c r="K7" i="5"/>
  <c r="K5" i="5"/>
  <c r="L7" i="5"/>
  <c r="L5" i="5"/>
  <c r="M7" i="5"/>
  <c r="M5" i="5"/>
  <c r="F10" i="5"/>
  <c r="G10" i="5" s="1"/>
  <c r="F14" i="5"/>
  <c r="G14" i="5" s="1"/>
  <c r="F26" i="5"/>
  <c r="G26" i="5" s="1"/>
  <c r="F21" i="5"/>
  <c r="G21" i="5" s="1"/>
  <c r="F25" i="5"/>
  <c r="G25" i="5" s="1"/>
  <c r="F28" i="5"/>
  <c r="G28" i="5" s="1"/>
  <c r="F18" i="5"/>
  <c r="G18" i="5" s="1"/>
  <c r="F29" i="5"/>
  <c r="G29" i="5" s="1"/>
  <c r="F19" i="5"/>
  <c r="G19" i="5" s="1"/>
  <c r="F6" i="5"/>
  <c r="G6" i="5" s="1"/>
  <c r="F15" i="5"/>
  <c r="G15" i="5" s="1"/>
  <c r="F30" i="5"/>
  <c r="G30" i="5" s="1"/>
  <c r="F17" i="5"/>
  <c r="G17" i="5" s="1"/>
  <c r="F9" i="5"/>
  <c r="G9" i="5" s="1"/>
  <c r="F23" i="5"/>
  <c r="G23" i="5" s="1"/>
  <c r="F3" i="5"/>
  <c r="G3" i="5" s="1"/>
  <c r="F4" i="5"/>
  <c r="G4" i="5" s="1"/>
  <c r="F22" i="5"/>
  <c r="G22" i="5" s="1"/>
  <c r="F12" i="5"/>
  <c r="G12" i="5" s="1"/>
  <c r="F7" i="5"/>
  <c r="G7" i="5" s="1"/>
  <c r="F16" i="5"/>
  <c r="G16" i="5" s="1"/>
  <c r="F11" i="5"/>
  <c r="G11" i="5" s="1"/>
  <c r="F20" i="5"/>
  <c r="G20" i="5" s="1"/>
  <c r="F8" i="5"/>
  <c r="G8" i="5" s="1"/>
  <c r="F5" i="5"/>
  <c r="G5" i="5" s="1"/>
  <c r="F27" i="5"/>
  <c r="G27" i="5" s="1"/>
  <c r="F24" i="5"/>
  <c r="G24" i="5" s="1"/>
  <c r="F13" i="5"/>
  <c r="G13" i="5" s="1"/>
  <c r="K16" i="5" l="1"/>
  <c r="K15" i="5"/>
  <c r="K14" i="5"/>
  <c r="K13" i="5"/>
  <c r="N4" i="5"/>
  <c r="N5" i="5"/>
  <c r="N6" i="5"/>
  <c r="N7" i="5"/>
  <c r="K17" i="5" l="1"/>
  <c r="N8" i="5"/>
  <c r="S4" i="2" l="1"/>
  <c r="S6" i="2" l="1"/>
  <c r="S8" i="2"/>
</calcChain>
</file>

<file path=xl/sharedStrings.xml><?xml version="1.0" encoding="utf-8"?>
<sst xmlns="http://schemas.openxmlformats.org/spreadsheetml/2006/main" count="100" uniqueCount="57">
  <si>
    <t>Weight to be Lost</t>
  </si>
  <si>
    <t>Machine</t>
  </si>
  <si>
    <t>Treadmill</t>
  </si>
  <si>
    <t>Eliptical</t>
  </si>
  <si>
    <t>Stairmaster</t>
  </si>
  <si>
    <t>Calorie Intake/Day</t>
  </si>
  <si>
    <t>Net Calories Lost per Pound</t>
  </si>
  <si>
    <t>Week</t>
  </si>
  <si>
    <t>Day</t>
  </si>
  <si>
    <t>Calories Burned/Hour Warmup</t>
  </si>
  <si>
    <t>Calories Burned/Hour Normal</t>
  </si>
  <si>
    <t>Total Machines</t>
  </si>
  <si>
    <t>Total</t>
  </si>
  <si>
    <t>Calories</t>
  </si>
  <si>
    <t>Resting Calorie Burn/Day</t>
  </si>
  <si>
    <t>Net Calories Needed in Total</t>
  </si>
  <si>
    <t>Total Burned at Gym</t>
  </si>
  <si>
    <t xml:space="preserve">Net Calories </t>
  </si>
  <si>
    <t>Net Calories</t>
  </si>
  <si>
    <t>Total Calories Burned</t>
  </si>
  <si>
    <t>Net Calories Burned</t>
  </si>
  <si>
    <t>Goal Accomplished</t>
  </si>
  <si>
    <t>USER INTERFACE</t>
  </si>
  <si>
    <t>Elliptical</t>
  </si>
  <si>
    <t>Total Calories</t>
  </si>
  <si>
    <t>Warmup Time</t>
  </si>
  <si>
    <t>&lt;=</t>
  </si>
  <si>
    <t>Beer Blast</t>
  </si>
  <si>
    <t>DA</t>
  </si>
  <si>
    <t>Regular</t>
  </si>
  <si>
    <t>wBB + Hangover</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</si>
  <si>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</si>
  <si>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</si>
  <si>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</si>
  <si>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</si>
  <si>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</si>
  <si>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</si>
  <si>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</si>
  <si>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</si>
  <si>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</si>
  <si>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</si>
  <si>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</si>
  <si>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</si>
  <si>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cf6ae90e-a5b0-457f-a7e0-26d61ef42012</t>
  </si>
  <si>
    <t>CB_Block_0</t>
  </si>
  <si>
    <t>Decisioneering:7.0.0.0</t>
  </si>
  <si>
    <t>52a1f2bc-f89a-408c-9775-f3f974aa5020</t>
  </si>
  <si>
    <t>CB_Block_7.0.0.0:1</t>
  </si>
  <si>
    <t>Std dev</t>
  </si>
  <si>
    <t>71fa9467-3e72-436c-a9f9-b4c59df3cccc</t>
  </si>
  <si>
    <t>㜸〱敤㕣㕢㙣ㅣ㔷ㄹ摥㌳摥㔹敦慣敤搸㡤搳愴㈹愵㌵㤴㔲愸㠳ㅢ愷つ愵㐰〸扥㌴㤷攲挴㙥散愴㕣戵ㄹ敦㥥㠹愷搹㤹㜱㘷㘶㥤戸㔴㙡〵㉤昷㡢挴㑤ㄴち㤴ち㈱昱挲攵㠵㙢㜹㐰㐲〲愱㈲㜸㠰〷㈴ㅥち㐲昰〰㐲㐱扣昴〱〹扥敦捣捣敥散慥㜷散㙥㕢㜰㤱㑦扡扦捦㥣摢㥣㜳晥敢昹晦㌳捤㠹㕣㉥昷㙦㈴晥㘵捡㌳㜳摤攲㝡㄰㑡㘷㘲挶慢搵㘴㈵戴㍤㌷㤸㤸昲㝤㜳㝤捥づ挲㍥㌴㈸㤴㙤搴〷㝡㌹戰ㅦ㤰挵昲㥡昴〳㌴搲㜳戹㘲搱搰㔰捦㐱昸ㅢ㐹ㅥっ昶ㅡ捣〳㉣捤㑣捦㉦摦㠷㔱ㄷ㐳捦㤷〷挶捥㐵㝤㡦㑣㑥㑥㑣㑥ㅣ扡敤捥挹㠹㠳〷挶㘶敡戵戰敥换㈳慥慣㠷扥㔹㍢㌰戶㔰㕦慥搹㤵户挹昵㈵敦愲㜴㡦挸攵㠳户㉤㥢户扦㘱昲昶挳㠷慤㍢敦㝣挳㈰㕥㥤㍢㍤㌳扤攰㑢㉢㜸㠱挶搴㌹攵摢㘷㘵挵收摡愴昴㙤昷挲挴捣㌴晥㑢捤ㅦ㑦㜷㑣㉣慥㐸ㄹ昲搵搲㤷㙥㐵〶〶㍡づ㌸㔳㐱㔰㜷㔶戹㜹㠶㜳っ㑢慤㤸㐱愸㍢㌳戲㔶㌳㥣㘴搴愲㌳㡦扤慢㤹敢㠳捥愲㜴〳㍢戴搷散㜰扤攰㉣㘱愰敡㤰㜳㌶㤰㘷㑣昷㠲㍣㙤㍡㔲㜷㡥搷敤㙡㍥㑡戹扥㥢㤳㈱搲ㄳ㔳换㥦㤸ち㥣㤹ㄵ搳㔷㌳ち戸㌱ㄹ㙤㡦昹㤵搶戶㌷㜶ㅦ㤷㔳㔷㙦攰㤸㌷㜵㙦㠷㥡㜳愶摦㘸㌹摥扤㘵扣昸搶ㄹ摣摡扤㝤㙡㡦㕡晢扣戶㝢ㅦ戵㤵慤慤挵㐰㑣摦㙡㐷戱ㄸ愳㐰搰㑦㔰㈴㈰〲㡤ㄲ挱〰挱㈰㠰挸晦ㄳ㕣㤲敥挸㉡慤㙣㙡攵㘵慤㕣搱捡㔵慤㉣戵戲愵㤵㉦㘸攵ㄵ慤㙣㙢攵晢戴昲㐵戴㐹㔲戱扦㕦㡢搳慦ㅥ搹晢散㍦昶㍤㌴昵攳〳ㅦ昹敡㍢㥦㜸换㔳㠳扢搰攸㥥㜸㔲戳扥㜹〹愴搶愴攲㐳ㄳ〷昹㙦㜳慥〰㔳㔸㠷慤㍢慣挹挹敡攱㠳收㙤愶捥㘵㘵㈰扦㠵㔰㐶搰㜶搰扡搷㜶慢摥㈵㠵扢敢愶捤㐰㌶㌷㙥㍣慥㥢昶敡㙥㌵㜸搹挶㤵㡢愱ㄹ捡㙢摢敢㥡㠳㜴㜴㕢〴㕢挹㐰扤敦晡昶㙥攷捣㕡㕤㑥㕤戶愳敡㤷户㔵㍢ぢ扥户摣扤昶㤸㉦敦㙦搴㜶捣㘸ち㐲㙤㑤㡤摤戱捡愸㉡㥡搷搸捣㡡ㄷ㐸㔷㑤㙦摣㔹戰㉢ㄷ愵扦㈸㈹ㄲ㘵㔵㉤昵㙡㔶挵㕣㍦㍥敦㘲愱攰搶敡㉢搳愵搶㕤㤷㐳㌰戳慣㘲扥慢搲て搷㤷捣攵㥡摣摢搲㈴㝡㈷㉡昶户ㄴㅦ昳㉡昵㘰挶㜳㐳摦慢戵搶㑣㔵搷㑣㐸㥡敡㈹慦㉡昳昹㥣ㄲち㄰戸㝤㝤㐲攴㙥改捥ぢちㄱ㈹ㄴ㤳㤱慦㘹㈵扢㠹㌳㔸ㅤ㔶㔱㤳愴㐹敤㔵㥢っ挶昹㉡ㄹ㤳挱㠱愹㌵㔱㝦昰愵慦搹㘴搸〶收㕥摣挶㥡㌶ㅡ慦晥慥㌵改㠶㈷㑣户㕡㤳㝥愶昶ㄳ㥣㤱㌱っ愰㕦㠱㐰攸扡㝢㔴㜵攲戲㔸搷㉦搹搵㜰愵戰㈲敤ぢ㉢㈱捡愰㈱㡢㐵㙥㙤㐷㌲慥㐲㤱戱㥢㘰ㄴ愰㔴捡ㄵ昶戰㔱愱㠴㤴搳㈹㥤㌲㜸戹㐵㤰戳㕦ぢ㉦て㕡挷散㕡㈸㈳愱㍣㙣〱㈳㤱㔶㔳攸ㅢ㈲㠹晡㘶㈵㔲ㄸ㝢慣ㄹ㔰愹㘹扢攱㝡㤳㙦㍢戸㈴㈲愲ㅤ㔹戰敤㘴〱㐵㐱慢㍣挸攰㌵㄰㑤㥢㌴挸㙥㥣㈲㈲戲㐱㠶㘶挷挸慤㐴挶昶ㄹ㌲〲敤搳㐴挸搶〷扢换〸ㄲ㝢㈷㤱戲㔳㔷㝥摣㤱㘶ㅢ搹昲㤱㌴扢ㅡㅢ㘷散㈵搸㐷㜰つ挱㝥〰昱㘷㐸㌸㑡㌹攴㕢㤳昱㌲㍣ㅢ搷ㄱ扣ㅣ〰昲挹愰捣㠹㐵ㄵ㙤愸慤搸㤱㙣㌷〴㍢㔹ㄹ挵㤱㈸愲㘵摣戰㌳㠷ㅣ㠵攸搸敡摣ㅥ扡㌶慦㜴散慢扢搳㘶㝡㌹愴挸㡣愶改戵㙥搲㌴扤ㄱ㙣摡愳摥扡〱㕤㡤㌱㠲㔷〰㤴㡣㔷ㄲ㐲戹搰攰摤㥡㐵㑦㤳昲㈵㘱ㄶ㐵挶㔰㡦ち㍥㈶㘴ㅥ〱㌲㠴㕣挷昱㘵挷㠶愶㌹㌸㙥扤攴㙤攸〳摤昹㍢㐶㝡㥢摥摣搱㍢昴ㄷ㍤㐷㉢晡㐶戰㤷昸㝤㔷ㅤ㜳ㄳ慡㡤㔷ㄳ摣っ搰愶㘳㜸晡㝥慥㥥〲㘵ㄶ㍢㈹捣敤愶搷㐵㔹戹㑢敢慢㔲㘹愰㐱㙢挹昴㉦挸㄰ㅥ㡣㤳戳戰㠵㍤摦㤷㌵ㅣ㙡慢慡㠰攷㤷㝤慤㠵挱㌱摦㜳㔸扥㘳㈳〷㉦〹挵㤰捦㙢㝤戹㌶ㅢ㌹挳搶㑣昹㥣㔲㤴㐳ㅤ㝣㕢㜷㈱㤱敡搴㑡㕥散㤷㝤扥摣㤱㈴㍤㐸㤲搷㘲㕢㡤㕢〰㈰㈵挴㙦扢㑡㤴〳㙣昶㍡搵慣搵㘲愵㠷㉦攳㜴搲收㐳散㤰㈳〳㤱挳㜶ㅡ晥㠳㘰挸㔹戴㥤㠶戰ㄸ㜰ㄶ愴㕦㠱㙦挱慥挹㔲攴㤶愵愸搹㤱ㄵ㉦ㄱ㔹搱搷搷㜱㥥捥昰慦㈹㍡㘹㤳ㄲ㤹摣㥥㔹㤹㜱ㄶ㙦ㄲㄵ摤㤰ㄴ㉡ㄹ慥愱㠶〴㈲攵戱敤㡥㠸改㐱挴摣㡡㡤㌳づㄲ㑣ㄲㅣ〲搰㝦〹㐹戳搵㡤㘷㌸慣㝦㡤㉥敤㜲㌹㔷㈴ㅡ㤴㡢昰改慥挲敡㌰㕦昳㝡㠲㍢〰摡捣ㅦ㍡㈰㌳〸㔱愱㍣㐵㠸㉡㡣㘱㥤戳攵㈵搲挰㉥ぢ㠱愵㤹㝡㄰㝡づ㈳㑢㐳搶慣㜷摡ぢ㘷敤㘰ㄵ㤱愸㔱㉢捥摣扢㈲㕤㔰㤷て摢愷慤捣㕢㕤㤵㔵挳㕡昴敡㄰㙤㈷㘷户挳挱ㅣ摢〱㕢㔲㥤捤㌵㠱搴摢昹ㄸ㐳〸散戴昲户搲ㅢ扢㈵敦㌷て㝤挳捤ㅤ㕤戲挳㥡ㅣ戰㈲愶㘳扥㘸㘱ㄷㄱ㌹愸昶㕢㑢㉢扥㤴戳㐳搶㜱摦慥搶㙣㔷ㄲㄹ戰㌱ㄹ慣㥢㤳ㄷ㄰㈵㔸昰ㄸ〳昴摣㈱㙢挹㌷摤㘰搵㘴㐰㜱㝤㜷换㤳ち㡢攸搶戴敤〶㜸㡤挲㈲昳挳搶攲㡡㜷〹ㄱ摢扡攳ㅥ㌷㔷㠳㙤㠱ㄵㄲ㝤㤴ㄴ㙡㠴㈶㌴㑤ㄴ戵㘲慦昸攱㠱㍣㤷㈳敦攵〹ㄴ慥㜲㍡㝤收ㄹ摡㥢㜶㝤ㅣ愳愱㥤捥㌹つ㈲㝡搴㈸散换㤴挲攴㔴攳㑥昶㜹㈳挰摤挷捦㥥㙣㐶收㥥㔷捣㕡愷㤷㍦㐳挶㉢戲㘸〴㐲攸愳摢ㄵ㤱ち换㐸㌹攰㐰㘰㥣㑦敤攴㔷戲㔴ㅢ㔲摦慥㘶昶ㄸ㈲㐹㠳搶㥣戹㉣㙢㠸㐷㍢㘶戸㉢㝡愰ㄹ敢㤸戵㈰慥㥢昱ㅣ挷㈴㘹㤱㉣ㄷ㉢㈶㈹㜸慡ㅥ㝡愷㙣搷戰〰ㄴ晤挵㐵收㘵ㄴ㤹㤷㔵搱愰㜵㠶愱㐱㤵攷㔸摥〵搳户挳ㄵ挷慥ㄴ昹挰昰摤戶愰㐹㌰㌹㈵㙦㤲ㄲ㤹㌱搶㘶捤㥦㠵挹ㄶ㑣〰摤ㄳ㤰愳摣㍡愲ㅦ㤴慢㠹〲晥㠹ㅥㅤ㑢㄰㌰捡㔳㙡扣ㄹ愳改敡㜶〴㐴㡥㑡㔷㤲㍢ㄸ㔷ㅥ㐲㐹㈴㠴㠸昵っㄲ㠱㔷㌰㈵攴改攲㉥㔸㘷㕤㍢〴昶㠸戱㘳㜶㌸ㅢ〰攵〰挸慡攳敤戵ち慢愹㑥攳つ慤㜰㐳㘷㔵㡢㥡戸扥戳㍥慤㌷㕥戵㐱㜵愴㔱㔲㡡㘴戳㐶㑡戳㙣㌰挷敤愴㙡㠴㔲摣㠹戶ㄱ㔹㙥搳收扥㔳㡡㍣て挵愴㘸㈶㘷扣㐵ㄱち〲扤戱㡥愲捦㍥㥢㍣㔲ㄱㅢ摡〰㈵敡愹愸㙣㈸づ〹㥥挴戵㤳慡㉣挵㑦攰敦㕤㜱㜶扥ㅥ戶搴㤸㤷㐷攳㥡愹㕡㙤摥㠵㤵㔰㌱晤敡㌶㘱㘹慣㉤搲㌰㡡㍢㝢搵晥搱昶愶ㄸ㌱㘶㐳㠶㐵㌲晣挰㘰㐳㌰㔷㉡愲㑡敢㙣㠸㕢摤㈸㉥昲改㤴㌴㕤㠵㠱挵戰㍡㉢搷㤴ㄹ搶戴攴㐷㔵㠷挶㘹㔱挹㔱挳㥡㕡づ愰搲㐳捡昱㌸愷ㄸ摣戰捥搰㉤㠵㑢っ㄰扢㜱㙥愱ㄲ㈲戴摢ㄸ㠰㈷㠳敤㠳ㅤ散㐸ㄴ㍡愱㜵㐶〹㕡挸㈰摣搶㐵㤰㜷㝡挴㈸〴愹愵搲摦㡦㡡㉦㍣挶昴㡤愳戹㈴ㄳ㌳ㄱ挳㕤ㄹ搶〳㤰㥢㡥㑣㤲㡢㐶㤳㠰㜹㈴搹㤴搰ㅡ㑣捡㘸㘲っ搱攴昳㐳摣攲㘱㉣㙢㤸㙣㔳挳㍤户搰㠶㌶慤慤敦戲㑥扡㤵㕡扤㉡㤵㉡㑥㘴戵搲挸摢〲㕦敡ち㘰挴㑤ㄹ晢ㄲ㙦捡㐹ㅣ愵戸㘴㈲愹㜷扢摢㌸㡡敥㑡挸㘱㡣㐸昵㌱〰㤹攱㤶㔳〱戱㡥㝢ち戴て㜷㌷㉦㌰愸换㜳㄰㘹ㅤ㐵㤴㘵㜳戸㡦搷㠸㈲㉢㙥㑢㌵㥢昳收㍣摡散愹愲ㄳ㜶㔴戴㉤㜰㠴㜵㐶〲慦㔰㠰㌱搲㈳㜷㜰㤰摣㤵㌸扡㝢攵㈱昵㤸扢〲㔴㈸っ〸挶㜸㜹ち捡㘱㔷挱㐸㌴戸戵愶搵㉤ㄸ晤愵攵㙤㑣〱〸㠶㠱㘹搰愲㘵㘴攰捣㈰扦戹㠱㜳〳㕡㘵㐴㐸搳挱㔴挶㈸㐷攱戰〷搲挰㑤㍣㐸㉦㜹㔰㐲攱ㅥ㜵㌱㉣戹㥢㌸敥攰〸攴昹㝢摢ちㄷ捣㄰搷㕦摣晤㙤挵㔳搵㉡捤㕤昸攷戶〵㔶㜱㜵㈳㌲㐷昷戴㕤捡㔲㙢愲㝤㜷㘳㕢㐵㝣㔹昰搰散挴〹㌳慣慣㉣㠶敢搱挵慤㕥㐹㐲㝦ち晥㠸つ摦㑥㥢㌹敦昲㈲敡ㅡ昷扥㜴搱昵㉥戹㙡㕥㝡挰㕢㝦愰㄰㕣愱散攷㈴㑢戹㝦攳㥦㑡㕡㑥晦ㄱ㐶摣捡戴㌹㐰搳㐱挲㜱㔴㡡愴挱ㄸ昲ㄹ㜴〲摢扤㜱㙢㠰㜴戲愷㡤㑥㤴㈰搸㈱ㄴ昷挲ぢ㐶㈸攲㠷㐰㉢㠹㈵㍡㤲㘳捦扦づ搶ㄷ㍦㐰〹ㄱ㡥攷㔸㡣攸慦㐰㉥〳㜵㑡㤰挷㔷㍣㜸㈱攴晦〷㑢〹㌷㙦挸㑥晦〵㘶ㄶ摦㙦㐷搱昵㐴搱昷㍡㔰㈴㜸つ㐴昱敦摤挸㈴㐹㘷㜸昶㌹〵挲戹愶㥤〳攸㡢㝥攱昷㝦㜸〰㥤㡢㠹㐳搹㘸〸戵摤㠴攷㠶㠹搰搷㘱㈲㌰㜸慦㑣㠴㔳挸〸㐶昱㈳ㄳ㈱昶㠱捣愳㘰㜳ㄳ㠱戱扤っ㐳㌰ㄵ㙡㑤戹㌵㜸〲摢敢搰㍦㜶〲ㄷ㙦㘵㠰㜸㍥㤴㔶㌰〳㡦搴扥捥攲〵搳㌷㥤晤慡晣戸㉦愱捣晣㈵摣攴㔶㕤搸攳摡つ㙢㔴愷つ㝣ㄵ㠹㤷㝤挷㥦戲戵晢敢挰㔴㤴㈲昷扤㈸㡡挲昳昰㤴〸㥥ㅢ㜲敦摤昳捤攳㝦㜸攰㤱愳扣慤ㄶ搳慡㝥ぢ昲扤㠴散㘹㑦㈰愸㥢扡㈸㜲㌵㍦捣㌹㠵㑦㤴散搵㥡㥣㌶㝤㘵〵〵㠶㤳㘴㈳挲㑢ㄱ㘶㐴㝣摢挱挴挴扤㠷挸挴㥣㘸㜳㜷慡て㥢㤴㡢㜰㈲㌵㜱攵搳㑢挲㠶愲慢㈲敢搱摡搴扦つ㔵昴ㅣ㈷搲㙡㈵昲搴挹㈴挴户摡㜵摤㘱敡扡攸㈰挳戰㝦㈲愵㄰㝦㈰㠵愴て㌲扣㄰愰愴搴ㄹ㘴昴㕢〱㌲㈲㙢敤㈱㕥晡〳㜶㠴㠰㙣㕣晡敢昱㈳ㄶ散㈲戰㤸昸攲㝢㍤搱搲ㄶ㑤㔴ㄳ㐳戵捡愶㔹㐴㐶ㅤ㕥㔸㌰㤹㤴㉥㈱㤳㈴晤㄰㜲㕢㜶㐷昱㈵㐳㑥ㄴ㜸㡢ㄸ㕢㜷攸㙢㉢㌹㜷戹㜵摣晣㠰㥥㈹㈸㠵攱敥㘶㌱づ愴㉡㐶ㄷ㌵㉤㐵㐵㠴挳㔱戶搱㘹㈰慥㠲捥㜲昷攳㔴㡡攰ㅦ扦ㄴ㘲晤㜸㜳攸慢摢㙢愸攳摣㝥㉣㤰㍦搸㕦搷㘷㌰㌶摥㑡㡥㠱㠴摤㔲慢㘲㜴㍤晣㉣扡㜰搱㌹㘱㌴戳敡㔹ㅣ挶㥦㠴戳晡戴づ晤捦攸戵攲慣㜳散捤㌰㜶㡢晥㝦㍢ち㌶搵晦㠲戱㌷㠵挸㜷挴ㄹ㍥攸㡣㥦㙣ㅡ戲攱㡥挰戳㡤攰㡤㍡ㄸㅢ㉡换㤰㜷㤴㕢挴挷慢㔱戵㤲攰昰㝢攵摢慦㐶㌴晡搲戶ㅤ攸㉡〰ㄹㅢ搲扦づㄱ搴戵㝦慢摣㑡㑥户㠵㜷愱攳㥥㔳㜶挵昷〲捦ち挷ㄶㄱ昴ㅤ攳户㘷ㄶ㙣㥥㈹昱戵㜶愱㜶㈳㜶㘲昰㍤攸㜳㝡ㅥ〲晢戴っ㕦愸㔸㈴㈳ぢ㕢㡢㘴昰㍢愴㤱㔴㜸㠹摡㈱戸捡扡愷㙥搶昰改敡㍣㝣㥤㈱㡢戶㠵戲㡢㍣捥敤㌷㌴戸㜵戸愳昵㌶昸㠳㘴㙤〲挱㌱戵㠴㜷扤㠷晢摡扥〷慤㙤攳戵〵㙣搹㥢捦慤愴㍦〹㥣㙥敤㉤慤㈴挳㜷昲㡢攴㤲㔱㈶挴愵晤愳昸扢㜵〷㉤㐷ㅢ〵㥤挷ㅦ㜴搳ㄱ㌶㕥㠳晢㙣ぢ搱敦昳攸㉡愶〸昰㌳捣㌸挳〷㐱㉦ㅦ㔹㔱㝣ㄹ换㈲〳㈰㥦㉢㔴〰扡㔳昵攳ㅢ㔱昵挸摤散㠹㈴㜸挶㈰㌹㤶挴ㄷ搱㤰摢ㄵ㉤ㅢ㉣挱㘵ぢ㜵㤶㐰摥㐸㝡㈰㥦ㄳ㍣㑢愸㠹㝣ㅥㅤㅡㄳ戱㔱摡㝤㈲㥦摢㘸㈲㠲㔶㠰㕡㘸㝡晣㤱㐴㡢ㄸ㌵㔴ㅢづ㠱㑢攰〱㡣㈴捡㘴㤸昲㤱㐲愷㄰挵ㄸ㝥㐰ㄴ㈱晤㍡晥晢捣搱㕦㍥捤昴户愳㐲㐹㐴㔴戵慥㠲ㄲ㔱慤攲㤳改㔵昸㈸敤扥㡡㡦㙦戴㡡ㄱち㑢捥挴〸〱㠶晡㐴ㄹ㝦搴慡敡挸㜰㐳昹ㄳ攷〹昰㙢㤹挵㠸㠹ㄲ搵昷ㄲ㌲攸换㥤㔷慤㉥㈳㤳昴搵戹ㄱㄹ㕦昹㈸㐳㠹㌷㈲改搴㈹㐴㕥搹㐲愴ㅥ㡢㑥散㡥摤ㄶ㐲〲㑢攲㘷戳㕤㘵㝢愱挷㔰扦昸㘰㠲㤸ㄳ㈷㤲㑦愸戴㌸昸〴挲㠸㑣㔳ㄲㄲ㌷㔲㝣㈰㘹晣㥤敦㌶㝤愷愸㐰〲昵㐴㡤㐹㜰慡昱愳㐹攳㐳昸㍣㑢戵挹昱㉡〱搳㌳㐹㘳ㄲ愶㙡晣㐸搲昸慦㠷昶㌷ㅡ㈷㜴ㄸ㡤慣㤳㐸㌲㡣㕥㜵っ㐸㝤慡㍤㡣收扡㐵㐵㍡㘰㐵挵ㄴ愱㉡㠶㕣㔳慡㜴㄰户㐲㝣㝣㉣㍤㠷㑢㑥戸ぢ〲㘹ㅢ晤㍦ㄳ㑥攲昲搳慣ㄹ㥡昸ㄶ㝡つ㔱㘷摦㔰㑦散㕣戰收㝤ㄴ昴㕢㈷〳ㅣ慥慡摢㡡㐴㘰ㄷ攴愳晤摤挴㍢㥦㘱㐳㌶昷㈳㠹㤶㘹扣㑣搲㥢ㄶ㔱ㄱ㤶扣㜸㕦㠲搹摣挳㑤㥡㌱ㅥ〲㜲㈰㈶〱㤹㌱ㅥ〶㡣㈲㌲㝢㔸㌰㐲晥㔷捣晤㍥㔶扣㥦攰ㄱ㠰㤲㈰戳㤳づち㡦〲っ㈷晦挷㡡戱㌵攵㌸搱挴〳挹换搲㘴㘴㝣㤰ㅤ㍥〴搰〷㍦慥㠸㠹戰㘴㝣ㄸ㈵改㤷㔲㜰愸㤷㝥㤴ㄵㅦ㈳昸㌸㐰㐹攷㘴户扣㙢㕣㔳㡦㉡散ㄳ攸㉡ㅥ㈶挰捦昸㘴㥣攱㠳捥㝤㜸㔳㜷愳㤹㘷攲攴ぢ㝦挴㍣㕢㍥攵扦ぢ㥦收慦㜳搱㝤昸㍦㤳攸捡挲捦㙢㙦散㙤㉣㌲〱㡤㜳昵㕢挵㘶㍦㡦㜱戸慥㘶㈸㠵㈳㔲愹ㄴ戵㠲㈰扥戹㘰攱攱つ㝣换ㄱ㔵㈱〴㘹㐰㔵戸㜱挵㔱ㄴㄸ㥦㘶㔳攲㤸㜸㌲㍥挳㈷愲㔶㙤攲㘷攳っㅦ〴昱慡扡摦ㄷ㜷㑦㕥㐸㕣慢ち扢敤㠵挴扦慡㔸㐹扦昰㌱づ愶㤰㠵㑣慢㔶㈲搲ㄴつ㝤ㄱ㤹愱扥㘱捥敤㕥晣戴换愲㜲扥㝡晥晣戳挳昹戱㙢昳㙦㝦敢攰㘳捦晣攲㡦㥦晡捤扢㡦晣攵㕦㡦㍦晥㥢㍦㝤敡改㝦㍤戵㝣攴㘷㑦㍥昹搳扢扦昲昴ㅦ㜷㕢㑦㘸摦㝤㜶敥㠹〷㈷㉦㍥㜸扦㜵昶㤶攳て扥攳扥㝢㈶ㄷ慥ㅡ敦敢敢敦扦㜹昴攷搷扣㘶攴攱晢扦㉦㝥昲扢㝤慥㔰换挵ぢ㕡愷挱㘵慢㘹㝣〹ㄹ㑣㠳㌳㝥㔱愷挱攵慡㡤㕡㡥㌷㙡ㅡ〵㐵㌸㌷㌸〱㔵㘱戶㔶っ晣〷愲㈳戳摥</t>
  </si>
  <si>
    <t>㜸〱敤㕣㕢㙣ㅣ㔷ㄹ摥㌳摥㔹敦慣敤搸㡤搳㑢㑡㘹つ愵ㄴ敡攰挶㘹㐳㈹㄰㠲㉦㜵㤲攲挴㙥散愴㈰㐰㥢昱敥㤹㜸㤲㥤ㄹ㜷㘶搶㠹㑢愵㔶搰㜲ㄱ㌷㠹㥢㈸㤴㡢㉡㠴挴ぢ㤷ㄷ敥㉦㈰㈴㉥㉡ㄲㄲㄷ〹㠹㠷㠲㄰㍣㠰㔰〴㉦㍣㈰捡昷㥤㤹搹㥤摤昵㡥摤㙤ぢ㉥昲㐹昷昷㤹㜳㥢㜳捥㝦㍤晦㝦愶㌹㤱换攵㥥㐱攲㕦愶㍣㌳㌷㉣㙤〴愱㜴㈶㘶扣㕡㑤㔶㐲摢㜳㠳㠹㈹摦㌷㌷收敤㈰散㐳㠳㐲搹㐶㝤愰㤷〳晢㐱㔹㉣慦㑢㍦㐰㈳㍤㤷㉢ㄶつつ昵ㅣ㠴扦㤱攴挱㘰慦挱㍣挰昲捣昴挲捡〵㡣扡ㄴ㝡扥㍣㌰㜶㌶敡㝢㘴㜲㜲㘲㜲攲搰ㅤ㜷㑦㑥ㅣ㍣㌰㌶㔳慦㠵㜵㕦ㅥ㜱㘵㍤昴捤摡㠱戱挵晡㑡捤慥扣㐵㙥㉣㝢ㄷ愵㝢㐴慥ㅣ扣㘳挵扣昳㜵㤳㜷ㅥ㍥㙣摤㝤昷敢〶昱敡摣愹㤹改㐵㕦㕡挱昳㌴愶捥㈹摦㌹㉢㉢㌶搷㈶愵㙦扢攷㈷㘶愶昱㕦㙡晥㜸扡㙢㘲㘹㔵捡㤰慦㤶扥㜴㉢㌲㌰搰㜱挰㤹ち㠲扡戳挶捤㌳㥣㌹㉣戵㘲〶愱敥捣挸㕡捤㜰㤲㔱㡢捥〲昶慥㘶㙥っ㍡㑢搲つ散搰㕥户挳㡤㠲戳㡣㠱慡㐳捥㤹㐰㥥㌶摤昳昲㤴改㐸摤㌹㔶户慢昹㈸攵晡㙥㑤㠶㐸㑦㑣㉤㝦㘲㉡㜰㘶㔶㑤㕦捤㈸攰挶㘴戴㥤昳㉢慤㙤㙦敥㍥㉥愷慥摥挰㌱㙦改摥づ㌵㘷㑤扦搱㜲扣㝢换㜸昱慤㌳戸扤㝢晢搴ㅥ戵昶㜹㜵昷㍥㙡㉢㕢㕢㡢㠱㤸扥搵㡥㘲㌱㐶㠱愰㥦愰㐸㐰〴ㅡ㈵㠲〱㠲㐱〰㤱晦〷戸㈴摤㤱㔵㕡搹搴捡㉢㕡戹愲㤵慢㕡㔹㙡㘵㑢㉢㥦搷捡慢㕡搹搶捡ㄷ戴昲㐵戴㐹㔲戱扦㕦㡢搳㠵扦㍦昳㥢慦㍣昸挳戹㑦晥昴攴扦㍦昳慥㕦㍥㌹戸〷㡤敥㡢㈷㌵敢㥢㤷㐰㙡㑤㉡㍥㌴㜱㤰晦戶收ち㌰㠵㜵搸扡换㥡㥣慣ㅥ㍥㘸摥㘱敡㕣㔶〶昲㕢〸㘵〴㙤〷慤晢㙤户敡㕤㔲戸扢㘱摡っ㘴㜳攳挶攳扡㘹慦敥㔶㠳㤷㙣㕥戹ㄴ㥡愱扣扥扤慥㌹㐸㐷户㈵戰㤵っ搴晢㙥㙣敦㜶搶慣搵攵搴㘵㍢慡㝥㘹㕢戵戳攸㝢㉢摤㙢攷㝣昹㐰愳戶㘳㐶㔳㄰㙡敢㙡散㡥㔵㐶㔵搱扣挶㘶㔶扤㐰扡㙡㝡攳捥愲㕤戹㈸晤㈵㐹㤱㈸慢㙡愹㔷戳㉡收晡昱〵ㄷぢ〵户㔶㕦㥥㉥戵敥戹ㅣ㠲㤹㘵ㄵ昳㕤㤳㝥戸戱㙣慥搴攴㌵㉤㑤愲㜷愲㘲㝦㑢昱㥣㔷愹〷㌳㥥ㅢ晡㕥慤戵㘶慡扡㙥㐲搲㔴㑦㝡㔵㤹捦攷㤴㔰㠰挰敤敢ㄳ㈲㜷㕢㜷㕥㔰㠸㐸愱㤸㡣㝣㕤㉢搹㑤㥣挶敡戰㡡㥡㈴㑤㙡慦搸㘲㌰捥㔷挹㤸っづ㑣慤㠹晡㠳㉦㝤搵ㄶ挳㌶㌰昷挲㌶搶戴搱㜸昵昷慣㑢㌷㍣㙥扡搵㥡昴㌳戵㥦攰㡣㡣㘱〰晤ち〴㐲搷摤愳慡ㄳ㤷挵㠶㝥挹慥㠶慢㠵㔵㘹㥦㕦つ㔱〶つ㔹㉣㜲㙢㍢㤲㜱ㄵ㡡㡣扤〴愳〰愵㔲慥戰㡦㡤ち㈵愴㥣㑥改㤴挱换㉤㠲㥣晤㕡㜸㜹搰㥡戳㙢愱㡣㠴昲戰〵㡣㐴㕡㑤愱㙦㠸㈴敡㥢㤵㐸㘱散戳㘶㐰愵愶敤㠶ㅢ㑤扥敤攰㤲㠸㠸㜶㘵挱㡥㤳〵ㄴ〵慤昲㈰㠳搷㐰㌴㙤搲㈰扢㜱㡡㠸挸〶ㄹ㥡ㅤ㈳户ㄲㄹ摢㘷挸〸戴㑦ㄳ㈱㕢ㅦ散㉥㈳㐸散㥤㐴捡㑥㕤昹㜱㔷㥡㙤㘶换㐷搲散㙡㙣㥣㜱つ挱戵〴搷ㄱ散〷㄰㝦㠲㠴愳㤴㐳扥㌵ㄹ㉦挱戳㜱〳挱㑢〱㈰㥦っ捡㥣㔸㔴搱㠶摡㡥ㅤ挹㜶㐳戰㤳㤵㔱ㅣ㠹㈲㕡挶つ㍢㜳挸㔱㠸㡥慤捥㥤愱㙢昳㑡挷扥戲㍢㙤愶㤷㐳㡡捣㘸㥡㕥敢ㄶ㑤搳ㅢ挱愶㍤敡慤㥢搰搵ㄸ㈳㜸ㄹ㐰挹㜸㌹㈱㤴ぢつ摥敤㔹昴㌴㈹㕦ㄴ㘶㔱㘴っ昵愸攰㘳㐲收ㄱ㈰㐳挸㜵ㅣ㕦㜶㙤㘸㥡㠳攳搶㡢摥㠶㍥搰㥤扦㘳愴户改捤㕤扤㐳㝦搱戳戴愲㙦〶㝢㠹摦㜵搵㌱户愰摡㜸㈵挱慤〰㙤㍡㠶愷敦㘷敢㈹㔰㘶戱㤳挲摣㕥㝡㕤㤴㤵扢扣戱㈶㤵〶ㅡ戴㤶㑤晦扣っ攱挱㌸㌱ぢ㕢搸昳㝤㔹挳愱戶慡ち㜸㝥戹戶戵㌰㤸昳㍤㠷攵扢㌶㜲昰愲㔰っ昹扣搶㤷㙢戳㤱㌳㙣捤㤴捦㈹㐵㌹搴挱㜷㜴ㄷㄲ愹㑥慤攴挵㝥搹攷换㕤㐹搲㠳㈴㜹㌵戶搵戸つ〰㔲㐲晣扡慢㐴㌹挰㘶慦㔱捤㕡㉤㔶㝡昸㌲㑥㈷㙤㍥挴づ㌹㌲㄰㌹㙣愷攱㍦〸㠶㥣㈵摢㘹〸㡢〱㘷㔱晡ㄵ昸ㄶ散㥡㉣㐵㙥㔹㡡㥡㕤㔹昱㈲㤱ㄵ㝤㝤ㅤ攷改っ晦㥡愲㤳㌶㈹㤱挹敤㤹㤵ㄹ㘷昱㈶㔱搱つ㐹愱㤲攱ㅡ㙡㐸㈰㔲ㅥ摢敥㡡㤸ㅥ㐴捣敤搸㌸攳㈰挱㈴挱㈱〰晤攷㤰㌴摢摤㜸㠶挳晡搷改搲㉥㤷㜳㐵愲㐱戹〸㥦敡㉡慣づ昳㌵慦㈵戸ぢ愰捤晣愱〳㌲㠳㄰ㄵ捡㔳㠴愸挲ㄸ搶㔹㕢㕥㈲つ散戱㄰㔸㥡愹〷愱攷㌰戲㌴㘴捤㝡愷扣㜰搶づ搶㄰㠹ㅡ戵攲捣晤慢搲〵㜵昹戰㝤摡捡扣戵㌵㔹㌵慣㈵慦づ搱㜶㘲㜶㈷ㅣ捣戱ㅤ戰㈵搵搹㕣ㄳ㐸扤㥤㡦㌱㠴挰㑥㉢㝦㉢扤戱摢昲㝥昳搰㌷摣摣搱㘵㍢慣挹〱㉢㘲㍡收㡢ㄶ㜶ㄱ㤱㠳㙡扦戵扣敡㑢㌹㍢㘴ㅤ昳敤㙡捤㜶㈵㤱〱ㅢ㤳挱扡㜹㜹ㅥ㔱㠲㐵㡦㌱㐰捦ㅤ戲㤶㝤搳つ搶㑣〶ㄴ㌷昶戶㍣愹戰㠸㙥㑤摢㙥㠰搷㈸㉣㌲㍦㙣㉤慤㝡㤷㄰戱慤㍢敥㌱㜳㉤搸ㄱ㔸㈱搱㐷㐹愱㐶㘸㐲搳㐴㔱㉢昶㡡ㅦㅥ挸㜳㌹昲㕥㥥㐰攱㉡愷搳㘷㥥愱扤㘹搷挷㌱ㅡ摡改㥣搳㈰愲㐷㡤挲扥㑣㈹㑣㑥㌵敥㘶㥦搷〳摣㝢散捣㠹㘶㘴敥㌹挵慣㜵㝡昹㌳㘴扣㈲㡢㐶㈰㠴㍥扡㍤ㄱ愹戰㡣㤴〳づ〴挶昹搴㑥㝥㈵㑢戵㈱昵敤㘹㘶攷㄰㐹ㅡ戴收捤ㄵ㔹㐳㍣摡㌱挳㍤搱〳捤㔸挷慣〵㜱摤㡣攷㌸㈶㐹㡢㘴戹㔴㌱㐹挱㔳昵搰㍢㘹扢㠶〵愰攸㉦㉥㌲㉦愳挸扣慣㡡〶慤搳っつ慡㍣挷昲捥㥢扥ㅤ慥㍡㜶愵挸〷㠶敦㜶〴㑤㠲挹㈹㜹㤳㤴挸㡣戱㌶㙢晥っ㑣戶㘰〲攸㥥㠰ㅣ攵搶ㄱ晤愰㕣㑤ㄴ昰㑦昴攸㔸㠲㠰㔱㥥㔲攳㡤ㄸ㑤㔷户㈳㈰㜲㔴扡㤲摣挱戸昲㌰㑡㈲㈱㐴慣㘷㤰〸扣㠲㈹㈱㑦ㄷ㜷挱㍡攳摡㈱戰㐷㡣捤搹攱㙣〰㤴〳㈰慢㡥户搷㉢慣愶㍡㡤㌷戴挲㑤㥤㔵㉤㙡攲挶捥晡戴摥㜸挵㈶搵㤱㐶㐹㈹㤲慤ㅡ㈹捤戲挹ㅣ㜷㤲慡ㄱ㑡㜱㈷摡㐶㘴戹㑤㥢晢㑥㈹昲ㅣㄴ㤳愲㤹㥣昱㈶㐵㈸〸昴挶㍡㡡㍥晢㙣昲㐸㐵㙣㘸〳㤴愸愷愲戲愱㌸㈴㜸〲搷㑥慡戲ㄴ㍦㠱扦昷挴搹㠵㝡搸㔲㘳㕥ㅥ㡤㙢愶㙡戵〵ㄷ㔶㐲挵昴慢㍢㠴愵戱戶㐸挳㈸敥散㔵晢㐷摢㥢㘲挴㤸つㄹㄶ挹昰〳㠳つ挱㕣愹㠸㉡慤戳㈱㙥㜵愳戸挸愷㤳搲㜴ㄵ〶㤶挲敡慣㕣㔷㘶㔸搳㤲ㅦ㔵ㅤㅡ愷㐵㈵㐷つ㙢㙡㈵㠰㑡て㈹挷攳㥣㘲㜰挳㍡㑤户ㄴ㉥㌱㐰散挶戹挵㑡㠸搰㙥㘳〰㥥っ㜶づ㜶戰㈳㔱攸㠴搶ㄹ㈵㘸㈱㠳㜰㕢ㄷ㐱摥改ㄱ愳㄰愴㤶㑡㝦㍢㉡㍥昳㌸搳㔷㡥收㤲㑣捣㐴っ㜷㘵㔸て㐰㙥㍡㌲㐹㉥ㅡ㑤〲收㤱㘴㔳㐲㙢㌰㈹愳㠹㌱㐴㤳捦て㜱㡢㠷戱慣㘱戲㑤つ昷摣㐲ㅢ摡戴戶戱挷㍡攱㔶㙡昵慡㔴慡㌸㤱搵㑡㈳敦〸㝣愹㉢㠰ㄱ㌷㘵散㑢扣㈹㈷㜰㤴攲㤲㠹愴摥敤㙥攳㈸扡㉢㈱㠷㌱㈲搵挷〰㘴㠶㕢㑥〵挴㍡敥㈹搰㍥摣摢扣挰愰㉥捦㐱愴㜵ㄴ㔱㤶捤攳㍥㕥㈳㡡慣戸㉤搵㙣摥㥢昷㘸戳愷㡡㡥摢㔱搱㡥挰ㄱ搶ㄹ〹扣㐲〱挶㐸㡦摣挱㐱㜲㔷攲攸敥㤵㠷搵㘳敥ち㔰愱㌰㈰ㄸ攳攵㈹㈸㠷㕤〵㈳搱攰搶㥡㔶户㘰昴㤷㤶户㌱〵㈰ㄸ〶愶㐱㡢㤶㤱㠱㌳㠳晣搶〶捥㑤㘸㤵ㄱ㈱㑤〷㔳ㄹ愳ㅣ㠵挳ㅥ㐸〳㌷昱㈰扤散㐱〹㠵晢搴挵戰攴㙥攲戸㠳㈳㤰攷㕦搳㔶戸㘸㠶戸晥攲敥㙦㉢㥥慡㔶㘹敥挲㍦户㈳戰㡡慢ㅢ㤱㌹扡慦敤㔲㤶㕡ㄳ敤扢㥢摢㉡攲换㠲㠷㘶㈷㡥㥢㘱㘵㜵㈹摣㠸㉥㙥昵㑡ㄲ晡昷攱㡦搸昴敤戴㤹昳㉥㉦愲慥㜳敦㑢ㄷ㕤敦㤲慢收愵〷扣昵〷ち挱ㄵ捡㝥㑥戲㤴㝢〶晦㔴搲㜲晡昷㌰攲㜶愶捤〱㥡づㄲ㡥愳㔲㈴つ挶㤰捦愰ㄳ搸敥㡤㕢〳愴㤳㝤㙤㜴愲〴挱㉥愱戸攷㥦㌷㐲ㄱ摦〵㕡㐹㉣搱㤱ㅣ㝢晥㘵戰扥昸づ㑡㠸㜰㍣挷㘲㐴㝦ㄹ㜲ㄹ愸㔳㠲㍣扥攲挱ぢ㈱晦㍦㔸㑡戸㜹㔳㜶晡㉦㌰戳昸㜶㍢㡡㙥㈴㡡扥搵㠱㈲挱㙢㈰㡡㝦敦㐵㈶㐹㍡挳戳捦㉡㄰捥㌵敤ㅥ㐰㕦昰ぢ扦晦挳〳攸㝣㑣ㅣ捡㐶㐳愸敤ㄶ㍣㌷㑣㠴扥づㄳ㠱挱㝢㘵㈲㥣㐴㐶㌰㡡ㅦ㤹〸戱て㘴〱〵㕢㥢〸㡣敤㘵ㄸ㠲愹㔰㙢捡慤挱ㄳ搸㌵づ晤㘳挷㜱昱㔶〶㠸攷㐳㘹〵㌳昰㐸㕤摢㔹扣㘸晡愶戳㕦㤵ㅦ昳㈵㤴㤹扦㡣㥢摣慡ぢ㝢㕣扦㘹㡤敡戴㠹慦㈲昱戲敦晡㔳戶㜷㝦ㅤ㤸㡡㔲攴扥ㄷ㐵㔱㜸づ㥥ㄲ挱㜳㐳敥㕤晢扥㝡散昷て㍥㝡㤴户搵㘲㕡搵㙦㐳扥㤷㤰㍤敤〹〴㜵㔳ㄷ㐵慥收㠷㌹㈷昱㠹㤲扤㔶㤳搳愶慦慣愰挰㜰㤲㙣㐴㜸㈹挲㡣㠸㙦㈷㤸㤸戸昷㄰㤹㤸ㄳ㙤敥㑥昵㘱㤳㜲ㄱ㑥愴㈶慥㝣㝡㐹搸㔰㜴㔵㘴㍤㕡㥢晡搷愱㡡㥥攵㐴㕡慤㐴㥥㍡㤹㠴昸㕡扢慥㍢㑣㕤ㄷㅤ㘴ㄸ昶㑦愴ㄴ攲て愴㤰昴㐱㠶ㄷ〲㤴㤴㍡㡤㡣㝥㍢㐰㐶㘴慤㍤挴㑢㝦挰慥㄰㤰㡤㑢㝦㍤㝥挴㠲㕤〴ㄶㄳ㕦㝣慦㈷㕡摡愲㠹㙡㘲愸㔶搹㌴㑢挸愸挳ぢぢ㈶㤳搲㘵㘴㤲愴ㅦ㐲㙥摢敥㈸扥㘴挸㠹〲㙦ㄱ㘳敢づ㝤㙤㈵攷ㅥ户㡥㥢ㅦ搰㌳〵愵㌰摣扤㉣挶㠱㔴挵攸愲愶愵愸㠸㜰㌸捡㌶㍡つ挴㔵搰㔹敥㝥㥣㑡ㄱ晣攳㤷㐲慣ㅦ㙦づ㝤㜵㝢つ㜵㥣摢㡦〵昲〷晢敢挶っ挶挶㕢挹㌱㤰戰摢㙡㔵㡣慥㠷㥦㐱ㄷ㉥㍡㈷㡣㘶㔶㍤㡢挳昸㤳㜰㔶㥦搶愱晦ㄹ扤㔶㥣㜵㤶扤ㄹ挶㙥搱晦㙦㐵挱㤶晡㕦㌰昶愶㄰昹戶㌸挳〷㥤昱㤳㉤㐳㌶摣ㄱ㜸戶ㄱ扣㔱〷㘳㐳㘵ㄹ昲㡥㜲㑢昸㜸㌵慡㔶ㄲㅣ㝥慦㝣晢搵㠸㐶㕦摡戶〳㕤〵㈰㘳㐳晡㤷㈱㠲扡昶㙦㤵㕢挹改戶昰㜶㜴摣㜷搲慥昸㕥攰㔹攱搸ㄲ㠲扥㘳晣昶捣㠲捤㌳㈵扥搴㉥搴㙥挶㑥っ扥ㄳ㝤㑥㉤㐰㘰㥦㤲攱昳ㄵ㡢㘴㘴㘱㝢㤱っ㝥㠷㌴㤲ち㉦㔱㍢〴㔷㔹昷搵捤ㅡ㍥㕤㕤㠰慦㌳㘴搱㡥㔰㜶㤱挷戹晤㠶〶户づ㜷戴摥〲㝦㤰慣㑤㈰㌸愶㤶昰昶㜷㜲㕦摢昷愰戵㙤扣戶㠰㉤㝢昳戹㤵昴㈷㠱搳敤扤愵㤵㘴昸㑥㝥㤱㕣㌲捡㠴戸戴㝦ㄴ㝦户敦愰攵㘸愳愰昳昸㠳㙥㍡挲挶㙢㜰㥦㙤㈳晡㝤づ㕤挵ㄴ〱㝥㠶ㄹ㘷昸㈰攸攵㈳㉢㡡捦㘳㔹㘴〰攴㜳㠵ち㐰㜷慡㝥㘲㌳慡ㅥ戹㤷㍤㤱〴捦ㄸ㈴挷㤲昸㉣ㅡ㜲扢愲㘵㠳㈵戸㙣愱捥ㄲ挸ㅢ㐹て攴㜳㠲㘷〹㌵㤱㑦愳㐳㘳㈲㌶㑡扢㑦攴㔳㥢㑤㐴搰ち㔰ぢ㑤㡦㍦㤲㘸ㄱ愳㠶㙡挳㈱㜰〹㍣㠰㤱㐴㤹っ㔳㍥㔲攸ㄴ愲ㄸ挳㜷㠸㈲愴㕦挴㝦㥦㍥晡昳愷㤸晥㝡㔴㈸㠹㠸慡搶㔵㔰㈲慡㔵㝣㌴扤ちㅦ愵摤㔷昱攱捤㔶㌱㐲㘱挹㤹ㄸ㈱挰㔰㥦㈸攳㡦㕡㔵ㅤㄹ㙥㈸㝦攲ㅣ〱㝥㉤戳ㄸ㌱㔱愲晡㕥㐲〶㝤戹昳慡搵㘵㘴㤲扥㍡㌷㈲攳㉢ㅦ㘵㈸昱㐶㈴㥤㍡㠵挸㉢㕢㠸搴㘳搱㠹摤戱㍢㐲㐸㘰㐹晣㙣戶慢㙣㉦昴ㄸ敡ㄷ敦㑢㄰㜳晣㜸昲〹㤵ㄶ〷㥦㐰ㄸ㤱㘹㑡㐲攲㐶㡡昷㈶㡤扦昱捤愶敦ㄴㄵ㐸愰㥥愸㌱〹㑥㌵㝥㉣㘹㝣〸㥦㘷愹㌶㌹㕥㈵㘰㝡㍡㘹㑣挲㔴㡤ㅦ㑤ㅡ晦攵搰晥㐶攳㠴づ愳㤱㜵ㄲ㐹㠶搱慢㡥〱愹㑦戵㠷搱㕣户愸㐸〷慣愸㤸㈲㔴挵㤰㙢㑡㤵づ攲㔶㠸㡦㡦愵攷㜱挹〹㜷㐱㈰㙤愳晦㘷挲〹㕣㝥㥡㌵㐳ㄳ摦㐲慦㈳敡散ㅢ敡㠹㥤ぢ搶㠲㡦㠲㝥敢㐴㠰挳㔵㜵㐷㤱〸散㠲㝣戴扦㕢㜸攷㌳㙣挸收㝥㈴搱㌲㡤㤷㐹㝡搳㈲㉡挲㤲ㄷ敦㑥㌰㥢㝢愴㐹㌳挶挳㐰づ挴㈴㈰㌳挶㈳㠰㔱㐴㘶ㅦぢ㐶挸晦㡡戹摦捤㡡昷㄰㍣ち㔰ㄲ㘴㜶搲㐱攱㌱㠰攱攴晦㔸㌱戶慥ㅣ㈷㥡㜸㌰㜹㔹㥡㡣㡣昷戱挳晢〱晡攰挷ㄵ㌱ㄱ㤶㡣て愰㈴晤㔲ちづ昵搲て戲攲㐳〴ㅦ〶㈸改㥣散戶㜷㡤㙢敡㔱㠵㝤〴㕤挵㈳〴昸ㄹㅦ㡤㌳㝣搰戹て㙦攸㙥㌴昳㑣㥣㝣攱㡦㤸㘷换愷晣昷攰搳晣つ㉥扡て晦㘷ㄲ㕤㔹昸㜹敤昵扤㡤㐵㈶愰㜱慥㝥㙢搸散攷㌰づ搷搵っ愵㜰㐴㉡㤵愲㔶㄰挴㌷ㄷ㉣㍣扣㠱㙦㌹愲㉡㠴㈰つ愸ち㌷慥㌸㡡〲攳攳㙣㑡ㅣㄳ㑦挶㈷昸㐴搴慡㑤晣㘴㥣攱㠳㈰㕥㔵昷ぢ㜱昷攴㠵挴戵慡戰摢㕥㐸晣慢㡡搵昴ぢㅦ攷㘰ち㔹挸戴㙡㈵㈲㑤搱搰㘷㤱ㄹ敡ㅢ收摣敥挷㑦扢㉣㉡攷慡攷捥晤㜳㌸㍦㜶㝤晥慤㙦ㅥ㝣晣改㥦晤攱㘳扦㝡挷㤱㍦晦敢㠹㈷㝥昵挷㡦㍤昵慦敦慦ㅣ昹昱㤳㑦晥攸摥㉦㍣昵㠷扤搶ㄷ戵㙦晥㜳晥㡢て㑤㕥㝣攸〱敢捣㙤挷ㅥ㝡摢㠵晢㈶ㄷ慦ㅡ敦敢敢敦扦㜵昴㈷搷扤㙡攴㤱〷扥㉤㝥昰摢㙢㕤愱㤶㡢ㄷ戴㑥㠳换㔶搳昸ㅣ㌲㤸〶㘷晣㠲㑥㠳换㔵ㅢ戵ㄲ㙦搴㌴ち㡡㜰㙥㜰〲慡挲㙣慤ㄸ昸て㜲㠴戶㍣</t>
  </si>
  <si>
    <t>㜸〱捤㕡㝤㙣ㅣ挷㜵扦戹扢㕤摥ㅣ㐹昱㘴㐹㡥㘳㌹昵㈵㤱㘲愷㔴搹愳㐴㔲㔴ㄲ搵㈲㡦㤶挲㐴㕦㈱㘹戹㘹㥢㕣昷㙥㘷挹㌵㙦㙦㤹摤㍤㡡㌴摡捡㘸搲戴㐹㥣ㄴ㑤〲㈴㑤㥤㌸㐱扥㕡晦搱愲㈸昲㠱㌶㐰つㄴ㐶㤱戶㐰㔱戴〹ちㄴ㠵㥢晣ㄳ㈴㜵ぢ㌵㙤㍥㡣㌶㜱㝥扦搹㕤昲敥㜸愲㈸挵〵扣搲扥㝢㌳昳收捤捣㥢㤹㌷扦㜹换㡣挸㘴㌲㉦攰攱㉦㥦㍣㤹㝢ㄶ㌷挳㐸㜹㘳㔵扦搹㔴㡤挸昵㕢攱搸㑣㄰㔸㥢攷摤㌰捡㐱挰慣戹㈸て㡤㕡攸㍥慡ち戵㜵ㄵ㠴㄰㌲㌲㤹㐲㐱㘶㔱㑥ㄹ扥愵㌴㈱㤹㤲㜹ㄲ㐸㘵㠶㑣㤰愵敡散愵晡㈳搰扦ㄸ昹㠱㍡㔶扥ㄲ㙢㌹㍤㍥㍥㌶㍥㜶晣挴愹昱戱捡戱㜲戵摤㡣摡㠱㍡摤㔲敤㈸戰㥡挷捡㤷摢昵愶摢㜸戳摡㕣昲㔷㔵敢戴慡㔷㑥搴慤㠹改昱㠹挹㐹攷搴愹改愱〱㘸扥㔸㥤扤ㅣ㈸㈷㝣戱㜴ㄶ愸昳㔲㜵㜶散愲㡡㕥㉣㥤ㄲ㍡愱㜲捥昷㉣户昵㈲㈹㌵㘸攵挹㌹搵㜰㌹ㅤ㑡〵㙥㙢㜹っ摤敥㌲㌴㔲㈷挷㘶挲戰敤慤㜱㘶慢慡搹㕣㔰づ㠷㈸扤戹㌰扡㙣〵㕥㌸攴搱㝥㉡㔰慤㠶ち昷㜹て㙥㌴㔴㌳ㄱっぢ摥ㄵ㉢戸㘸㜹㉡㑦㘶挴㡢攷㜰摥㔶慤挸㡤㌶㠷扤㠷㐲戵㘰戵㤶ㄵ㐵っ敦㕣摢戵㐵㍥㡦晦㤹摣㝤晤㝡愶㈷ち晤昱慡㉢㔶㄰改ㄴ愷㜰扣㥦㙣挷㜲搱愳攸敡ㄷ㤷㔴戹愷ㄶ攷㙣搱昵摥慣㠲㤶㙡戲ㄱづ㜳戴㐷㐸ㅢ㈸㥥㠷㉤㑢愵挳攱㉣㠹挱㘴㍢㜰㉣㙣挵㉣㠲ㅣ扥攸〷ㅥㄶ攴〵㘵戵㑥㡦㑦㔷㉡挷ㄶ㈳㝢㑥慤㥦㍥㕥愹挸㐱〸挸㈱㡡づ㠳摣㔱戵㥡㝥攰慡昲㝣㉢戲㔶搵捦捦㔹㥢㜲ㅦ㈵㐶㐰㐴晥㍡戶㕦㘷ㄳ慣㥣慤㔹搹㕡㍤㕢㙢㘴㙢㜶戶愶戲㌵㈷㕢㕢捥搶㔶戲㌵㌷㕢㝢㈴㕢㕢㠵㑣晡ㄴ〶〶戲挹昳㠹㘳捦扤攷愳㝦戳扦晡㠷搱攳捡㝥晥戹昷〸敥㌸㉥ち㜳㍦挸换㍡扢㍣戱搵攱㐹㜹〷ち攵〱㡡ㅤ〴搹户攴㝡敡戲ち㉥㔸㡤ㄵ户愵攴㈱㤶摥〹㈲挴户搱㔵㜶昷搱扦晣愵捦慦晥昹㍦捤㝦攰㥦㤷扥㝣摦换づ㝦㕥㜰㔳敢㜶敥〲㜳㐳搳㡣挳㌴㉦愷戶扢㐱捣挳㈰㜷㉤愸㌰挲㉡㉤愷㈶㥡㙤〷㉤㙤愰㝢㈸昷ち㄰㈱扥㤹戴晡㉢敢扦㝣㘵攱㑢敡㑤㑦㍣㜳敤戹捣搲扤㠵愱㝢㔱晣㤶㘴㜲收〲敢㉡ㄴ㙤敦愴攳㘳ㄵ晥扢戹ぢ㠱〷㜱㈶㥤㤳捥昸戸㍤㔹戱㑥㔸〶㈷㘰慦㙢戵〴搹㈱攷㘱户㘵晢㔷昵攲扤㘷搶ち搵昶㕡ㅥ㑤捡㘶晤㜶换づて昷㉦㕣㡣慣㐸摤摤㕢戶慤㘴㐷戵㐵㙣㙤ㄵ敡昶㝥愶户摡ㄵ慢搹㔶㌳ㅢ㙥㕣晣㡡㥥㘲㙣㙣扦㝥攳搲戳㠱㝡挷㔶改㡥ㅥ捤攰㉣㔸搷扡㜷㡣㌲㉥㡡晢㔵慥慥昸愱㙡改敥㡤㝡㤷摤挶慡ちㄶㄵ㑦ㄲ㘵敢愱ㅥ㘲㔱攲㕤㐶㉦戵㌰㔰昸ぢ晢㔵㥤戹捥㠳ㅢ㤱㙡搹捡㐶㝦搷㔴㄰㙤㉥㔹昵愶扡戳㑢㈴㙥ㄳ〵㉦敦捡㍥敢㌷摡㘱搵㙦㐵㠱摦散㉥㤹戱搷㉤㜸㌴晢㠲㙦㉢㌸愴㍣㥦㡣挸攴㜲㐲㘴㝥戶㥦㔷愰摥㜰㑣㑦㐴挷ㄴ搳㍦摤搵扤散挶ㄶ㌰㍡㡣愲愹戸㈶戳㐷㙥愲㑣敢愵㥡搷摥㔸戰㘳㑣㍣㜶㈹㝤晦㡤愵㜵ㅦ户㘶敥晦㔷㌸㥢㍤㤰㡣晥挱㜵㜸晤㌷㕡㉤扢愹㠲㕤㐱㠳㘰㡦㘴ㄹ挴㜸ㄶ扢昹㠶搶愳扦ㄲㅢ㘲搳戸敡摡搱㡡戹愲摣攵㤵〸㜹〰ㄶ㠵〲㑤扢攳㤱慦㐲㤶㝣㌵挹ㄱ㤰㘲㌱㘳ㅥ愵㤰㔹㤴慦㠹搳〶ㅤ昱慤㥦㈷㠴㉥㔲㥦㕦〰ㅢ愱攱㥤昵㠳㌰㤷敢㌷捡㌷㕡攱㑡挴攵戹㙢㈱㑦づ㜹ㅦ挹晤㈰〶て㠰㥢ㅥ㔷㍣㈰昲㍣㤵㠷扤㌹攵㔸挰㐲㝡㜷ぢ换昰攲攳㜵㑥㠵つ挹㜳㜸ㅥ㝢㘵挳〴㠷捤㍦攴㜱昵慢㡤㘸捥㡡慣〱て㈷㍡㘶㐹㐲㘸㔴搷㡡㌹搶ㅣ搶㜹㘹敤㘲㤲㠲㠶㤲㘶㍢戴っ敡㡣㔸ㄳ㌶づ昶㑢㈶㤷搰摤〷㠱扥昳捣㌵㝢ㄷ㝡昷挹っ挰㘰㥦㔳慤愵捤㌵ㄵ㔲扣㘰敥㙡捡摥敤㐵㘵㤷ㅡ昵㠷㈲户ㄹ㡥愱愷攷〲扦扤昶愲敡㐱㥦攴㙢㐱搲挷昸㍡㔶昱摥挷㐴㔰㍤戰捥戹愹搵戰㤴㤱㘲㡥㈴㌸㤰㕣慤㔰昶〲㝥昴㈳㝦づ㍦挵摤捡っ㉥㡢㕢㐱㌱ㅡ㜲㝢戰搰㔲愰㌴㉥㉢攸〴慣㍤散㍤散〷慢㜵摦㕦攵㝡摡愷㔳攱㡡㔲ㄱ戱捥㘰㠲敤㌴㠶ㄳ㈲㤷敢㐲㈹ㅤ愰㠸㈸挹ㅣ〷ㄹ㥥㘹㌶换愹挶搰㍣㡥慣ㅣ㔰㤷㜹〲捣愱戳㙥换㙡㤶搷〲㥦㤸扦扣㍥㌵戶搱っ㌷挴摦㘱攸㠴ㄴ㕦昹敥愷ㄶ㍥昶挳挷捦㝣愴晤摦捦㐷㑦㕤㉥㡢扦㑤ち㜶㘰ㅡ愲ㄵつ戰愶挰㠸慦㐲散㔹扣攰扢ㅦ㌹㡤戴㍣㐵昲㍡㄰㌸〶㙤㙡昸㠵㌷挴㐹㐱挴㐳摦㈰㑦㤳晣〲㠸㈰搶搱搰散〱㌰改㈳㥥㠶㝥㑥戸㥥㌴㐲愴㥤㤳㔶㐵㙥㔱敥㔲㈶㠸愰㌸㜱㤲㠶㤲㌴㡤愴㔹挴ㄷ愱戸慦〱扥㤰ㄴ散〰㕢㠴㔰摡〰攷㔹晦捦㈰昶㉣㕥昰摤㡦扣㠸戴扣㐴㜲ㄹ愴挳〰ぢ㜱㔲㄰㠶㘹〳㉣㔲㘸〹㐴㄰㜶㘹〳㍣〴㈶㝤挴㔳搰扦㘵〰攲戶㥤〶㜸㉢㜲㡢㜲㤷㌲㐱㌰搷捦〰㥦㠴昲扥〶㜸㌲㈹攸挵㝤㐶ㄹ㥡㙥攱扣搶戶㜲慥戸敡㉡ㅤ捣㍥〷㌷㤴㙡㍢㡣㝣敤つ㠷㥤㌹晦愲ㅦ捤戹攱㕡搳摡㍣攰㈴捣挳㉢慡〵慣ㄲ〰戲昴攴昹㙢㙢捡㤶捥愲摦づㅡ㙡㝥敥愵㠰㘵㘰づ㑣㥤㠶㌱㔹㠱攷昶㡥㘷㈰㙤㠱㔵㠲㈷㘳昰㔰敤昵戲晡㥥搴㠱㠸㌴㑢晣㍢戲㙤搱㈵㌷㙡慡㐱㐷愳ㄱ捤ㄷㅣ㔸戱戱慡散〱㘷㘹〵摥㘷㙥搸㌹ㄷ戸㜶ㄳㄷぢ㑥挶挱㔸昴扣㕡〶搸扢散㠷㉥慦愴挳捥㔲㘰戵挲㌵㥥㕢㡤捤㍢扡㔲晡㠰㌳㥣㔹户ㄵ愲ㄹ㍤㡢攴㐷㥣挵ㄵ晦㉡攲ㄵ㙤慦㜵捥㕡ぢ㕦ㄲ戳㐲㜷ㄱ㍦㝡㙡㐴㔶㘴戳愲㤰㉤摣敥晣㤸㜵㘸㍢㄰㕦攲捡㔸愷㔱攰搶摢㌴㤸㙥㠴ㅥ㈵㑦愲攷㌰㘳㄰ㄲ昵㥥㔰ㅤ㔳搸〳㉦搹搷慥㕢㝦㕦愴戳ㄵ〴搲㜰慥挱㍡㌶挸㥢捥㍤㌴扦㝤昱晡愹攲㌷〶㐱摣㥥㜱慥㜶搷昱ㄲ㈲昶攵㡡挲捥挴㑡㘰慡㜷㔹ㄶㅤ㉤挳ㄵ扡㙦㥢㍤ぢ愸㌴攴㥣户敡慡〹㠴攷㔹搱扥㌸㐱愸㡤晢㝤㤸㤴㔵㝤捦戳戸攴ㄸ愵㔸㙣㔸㑤㔵㜰㘶摡㤱㝦挱㙤㐹〷㐴慦换㈴换摡㐰㤶戵ㄱ㘳㌱㘷㠱㌷㍦捤㔳㤷扦㙣〵㙥戴攲戹㡤〲ㄳ扣㥤扤㈴搶㉡晣㐷ㅥ㤶㑦㥦搴㤷昴㠲扢ㄸ㘲㘱扡挷㜰ㅦ愲改㌸晤㔸搱㔹㘱攲㥦戸捤㡢〱㍣㡦㍥㔰愴〳㙤〶㠱㌷㕤㤱㝥慥愷㤱挹敢搷㤰愳㥤㤳㈰慥㘷戱㕣㑥ㄸ㈶昲㠴搶扢愲㐶慥搹攲㜹摦戲捦㕡つ㐴ㅣ〷㤲㜸㘳〱㔳㑢㔷ㄳ㤴㠸攳慢戸ㅡ攲捡戹敥摡㉡㈸㌰㘳ㄱㄱ捥㍣㙦〰㘶㍣㠷㐰㌴戹㡣㘱っㄶ晡戵㌵㥦敡㍡㤲愰愳捥〸敡晣づ晤捦扤㘵晡〱昶扤㔸搴㐷搴ち㔸改㠲㠸晢㐱㌸㥥ㅥ㠱㐷㈸戰ち㘲㄰㡢昶捥㑤㌷愴〶昰㈶㉣换敢㐸ㅤ挱㝥〱挰㔸摦ㄲっ㍤㤰挱づ㜴㙦挶挰扥㤰㠶晦捣㐵慣㜲㘵ㄷ㘳晦捡㕢〴愷㈳㥢捤㘳慡捤摥挸挸㡥㘶愱捣㕢㔴ㅡ昶ぢ㐲㕤戳〹㜲㌷㌷ぢ昴搷搲㐰㑦㐷㉣慣ㄷ〱ㄷ㡢㔲扢戴愲㈰ㄴ㑥敤挰晢㔳㘲㈸ㅦ慣㕣〳ㄱ㠴㠰㘵扣ㅤ㘷㤷㈰敥攳昹㤵㌱摦〱戲㔷㝦㈹㠸ㄴ昵㌵㌲〰㈳〸ㄹ改㡡戶㤶㈶㙦愱㌷㕦㥡㠴㤶㥣㔱搹㑥ㄸ㈶〴昱㘵㍡っ㘶㈴挳㔸〷㉢慦㔲㠰搸戳㡦挰〶〵㌶㈹㐰㌸捡㌹㌷ㅦ〵戹㌳戵㘵㑦愰慥㡦ㅤ㝦つ攲㤹愲㈰㍡㑤昵㜷搸昱搷㤱㉤㝦〳㐴㄰㐹㤶昱㜶摡㤱昰㌱戶攳㌵㜰㝢戶㈳〱愷戶攳㘳㘰〴㤱㘷㤷ㅤ㝦ㄳㄹ㌷户㈳ㄱ慡戶攳㍢ㄳ㐶摢㤱㌰㌵ㅤ㐶㠷ㅤ摦㠵㙣昹㕢ㄴ㈴㠴敤㈳昰㙥ち晣㌶〵㠸㙡戵ㅤ㝦〷㑣㌹戵攳つ㠳㤰㝤㉣晡㕥㔴㠴㐵〹㜷搳㤶〶㤸ㄳ㙦攱昷㠱㤵㡦㠳㠸〶〹㔳敦㑦㤸ㅣ㝥つ〷愴㜷摦敥昰愹㜹〸ㄵㅤ㝡搷挵㘸戳㠹ㄳ㡤㉣昷㜱捣搱㈳挵挵昰㉥㝥㠰㉦㌶昹摥㜸捡㔶摤㝢愱㙡昰㘰㑦慣㑡㔷㘳㠹㡤搷〸㠰戲㙦㔸㥦㈳搸扥戸戲づㅦ昳㜷㐱づ㕥㜰ㅢ㠱ㅦ晡㑥㔴㕥〴㕡㉢㌳昶㠷攱㔵㘶㡣㌵㘸散摢㈶〷㤶㙦昱扢挰㍡敦挲挵搵㤶㝦戵愵㝢㘳㠴っ㠱㙡㝢つっ戰ㄹ㠶搸昵昳㙡㔸戱戴っ㤶㤵攵敦㠱っ攷㑡昴㤴ㄴ㌶㍦〸㜲戴㍡㕢㕤愸㌵愶㑥㑤㔵挶敤捡昱㠹捡昴㠴㜳㙡扣㙥㑤㑤㔴㔴摤㤹㤸㙣搴㉢㙡慡㔲㜲㤳㍡昲㐳㘰㑡㜴愵扡戹て㌳㐵㥦慡㔳㉣㌳攸㝣昶敡攵搸㉢㔱ㄷつ㘱ぢ㤵ㅦㄸ㄰㐷㝢㐲㜴㍢扣攳㔶㡣挳㌴改ㅣ㡤㐷㘰慣扤㔵㘲〷户攷㠲㤵戹愴攴㐷㐸㍥ち㔲㉣搱㉦㌲捦晣㝤㤰晤搵搹㕡昷户ㄹ昳㘳挸ㅥ㐲戶㍥〰昰搱㈷㌴晦〰㌹晢㤰搳㠱〶㑢㜴慣㕡昳ㄳ㘰昴㔷っ晤㍤㐳㘸扦挸慣㈷㐱搸ㄹち〹晡㐵慥㙡昱慢ㄸ〸搷ㄲ昸㡣攴〲攱㕡㄰㙦㐷づ搷㐳昷㝣搲㍢敡昹晣㌴ㄸ捣㈷㍤㈱㌵㥡㥦〱㠹攷ㄳ㠱昸捡搴㐹敢昸挴㐹扢㌱㌱㝥搲㥡㥥戶愷ㅢㄳ㤵愹㠹㈹攵㥣㤸戶㈷㑢摡㜱㐲㕣㝥ㄶ愴㐴㔷愹㘷昰㜳㑣㘹㥦㤹㤶〹㍡㐱捥愹昸㐵㜴㠴昶搶愳晢㈳㤶㍦〵㔲㉣搱て敡㍣摡㑤搲㑡㤲㠶㈹搱㌵敡晣㍦㘶搶〱㤲㍢㐰挴㘳㈴㑣晤㘹挲㔰㐸搰戳㘹㑢㕣㐴ㄳ㍢㉤㜱ㅥ戹㍢㉤昱㑥㔴搲㤶昸〲ㄸ㔸攲㕤搴㠴搷晣㈲㐸㙣㠹愹㑡挵㜱㑥搴㑦愹攳㤳㡤㠹㐶愳㘲㔹慡㌱㘵㑦摡㤳昵㈹敢㔴攳愴㔵搲慥て攲昲㑢㈰愵㜷㠳攸捥㝤㤹㈹敤昵搲㌲昱㕥㜰摡ㄲ㘷㍢㉤昱ㄷ㉣晦ち㐸戱㐴晦搵捦ㄲ㜴㘹㍡晦㘹㌰晡昳㡤晥㤰㔳愲㜳搳摤晦㉢㌰挳㌹㠳晢昳昵㍤㕢愰晦愵㘳戴㌷挰晦㈰〲昶㥢㔹搴捦〱㙤挵ㄸ㈵㥦㝤摤敤改攲㈶愳㔷收㙢扣〱㘳晤㈹昴搰㤶摢摢㡥ㅡ改㥦攴㌳㔴㑤㜷㔱改搷挵摤扥㔴㥡愸㜴挸㥢て戱〱昱挵㝢挹㥦搹晡㕣扡㍦摤㤸愳㘹摣昹攸㜶捥㑣㍤挴昵㌶㔲㘹戵㑢挱㔶㍤挴㜱攱㑥㔱㌰捡㈸昵愱敤㔴〷挶㍢扣㥤㍢摦ち昱㐵㐵搹愹挶㄰愷㝥㍥㥢ㄳ㝤慦㕤挹㠷㔱㠲㍡㙡挳㌷㤵㜹㕢㘲〴㠷晢㈰摣㔹㌷搲㌷㐴㡥㔰㐸晡㘶昳慦㐱㡣搳㐷收㡥㑣ㄸ搳㤸㠷㍤㌷搱㙤㜵㌶挸攵㔷㤴㕦〵ㄵ昴搹搴挶慣ㄱ晡㍦〳㉦ㅢ敤㜸慥㍦㤰㈴捥挴扦㠵攴户㜴㘶㠴捥㔲搷㜸㥢㜸攵〷㘷㡣㝦扢昶攴㝦㍤昵晡愳ㅦ晦㤳ㄷ㤲摦㙢扡㐶昹㠹愴㠶㝢㐶搰ㄳ㡥攰敤㡤摤㥤㐰㈷晡㠶慥㡥㈷〵扤挱换搲㤳搰愲㌷捣摦㠳ㄹ捥㠹㑦攳㠷㥢㐶㔴㔰㠳㉢㔵㉦慥㝦㘰捥㘷㐱戸挰㠴晣っ愸昹㡦㈴戴攴㜸㐵ㅣ㠳㘰㙡㠰愲晣ㅡ㠵㍥〷㤲㘶㡤搰户摤㥡㑤攸〸㙦㙥㤳捣摣ㄹ挸攱㌹㜸㐶搰㈷昶戳挹㝤挹搰㜷〴㜴㕦㤳ㄴ昴挶㌳㑢昴愲摡㈶晦〲〶㌶愱㉢搴㌶㌹㠲ㅡ㕢㌶昹㔷攴ち㝡戸搸㈶昴㡦收戳㈰㝡㜵㑤㠹㜲㤷㐹扥㐱㘱㍡挰㉤㤳搰挹摤㥡㐹攸ㄱ㙦㙥㤲慤㘵昲搶㌳攲㘹搴攸㘷㤲挳㌷㌲挹摤㐹挱㡥〸㈷摤改捤㈲㥣ㅤㅦ㠱搹愸攱㄰㈲づ㍡㜱㌶㍤㈰㐰愲摢㙣㙡㝣㌵㠴㠰㐴㠰捦戰攷ㄱ㜷㐳ㄸ〲㝦ㄳ㤱㐰〳挴攳㜸扦㑢慦扣㔲愷㔸搹㜴㉥〵戸〳て㌸昳㈱攲愵㜶〱㥦㤱愲〸㝦㐷昱㔲㠸㔶〰昱收㜹㔲挰㈹昰搳㙤戶㉦搸攴㐶敡敢㙥攲㄰收戶㍤搲慦慢㔹挶㌱㙥㉦㜴㙡㝥ぢ㡤愵㌷㈴扢㈳㌲㤷ㄷ㜷㘱㡡攳㘳晦戱捣ぢ散㌲㉥搲ㄹ昹㙤晣㤸摦〱攱攷ㄱ㝤㕣㠳ㄴ攵扦㈳㈷㡥㠴ㅣ〵㤷㌱㥥〱改ㅤㅣ攱晦㔹㡥扥攷ㅢ改攰㈰㐷㥣㍥㜹㍡捡摤㝣㌴㝤攷㠰㔷戳昸㘷㕤〵慦搶㔴慤攵㘸㘵敢㑦戹㜰捣攱㠳慢晣て〸戱㈹扥㠲ㅥ㡢敢搲晣㑦㤰晥㠳摤摦㜷戰搷㈱㉦㌹搸敤㠱㝥㤷㔹ㅣ愳㈶ㄹ㐱㠷挷挱愶㡦愰㑦攳㄰攴晦㠰㙣㜵㠱づ㐲㜷攱㝢㘰晡㜷愱搸户ぢ㍦愰慡敥㉥㍣捦慣㡥㉥搰扦㜴㜵㠱㍥㐴㜷攱㝦挱愴㕤㌰㌸㜳㝢㕥㔶㍣挵づ㘰〳㈶㝦㐵挷㘸摦㘸㤳㝦㐳搷㉦㜸搴ㅤ㕣晤㍦㔴ㄵ㕣て搴㈱㝦㤴㌰㑣㡣㜰㔶挸ㄴ㌸㠷㠲搶㘵愷攴㡦㤹愲㘱㜵つ慥㌵㌲扡〶㡤戸㕤㠳挶搰㌵㤸㈷㘸〷㤶㐹挶㜸挸昰ㅤ攱㤸挹挴㙤攸捥㈰㈵戳捣㑢㥥ㄲ㍢愵晤㜶づ戹昰摢扡〳挸敢㤶㘲㐷戴㤴ㄱ㑢㔱㉤戵㜴㑢戱㜱㉤㌵愰愵㑡㘹㐳㠲扡昵㘱昰挳ㅦ挷㠷挱㉣敡ㄶ㐴㐶㔰㥤㉥昸㐱㑦〱㌵攸㠲敦㜷ㄷっ晥〴㐴㝣㈰㘳</t>
  </si>
  <si>
    <t>㜸〱敤㕣㕢㙣ㅣ㔷ㄹ摥㌳摥㔹敦慣敤搸㡤搳㑢㑡㘹㑤㑢㈹搴挱㡤搳㠶戶㐰〸扥㌴㠹㡢ㄳ扢戱㤳㠲〰㙤挶扢㘷攲㘹㜶㘶摣㤹㔹㈷㉥㤵㕡㐱换㐵摣愴㜲ㄱ愵攵愲ち㈱㈱㄰㤷ㄷ敥㉦㐸㐸㈰㔴㈴ㅥ攰㠱换㐳㐱〸ㅥ㐰㈸㠲ㄷㅥ㤰攰晢捥捣散捥敥㝡挷敥戶〵ㄷ昹愴晢晢捣戹捤㌹攷扦㥥晦㍦搳㥣挸攵㜲晦㐶攲㕦愶㍣㌳搷㉤㙤〴愱㜴㈶㘶扣㕡㑤㔶㐲摢㜳㠳㠹㈹摦㌷㌷收敤㈰散㐳㠳㐲搹㐶㝤愰㤷〳晢㈱㔹㉣慦㑢㍦㐰㈳㍤㤷㉢ㄶつつ昵ㅣ㠴扦㤱攴挱㘰慦挱㍣挰昲捣昴挲捡〳ㄸ㜵㈹昴㝣㜹㘰散㙣搴昷挸攴攴挴攴挴愱摢敦㥥㥣㌸㜸㘰㙣愶㕥ぢ敢扥㍣攲捡㝡攸㥢戵〳㘳㡢昵㤵㥡㕤㜹㥢摣㔸昶㉥㐸昷㠸㕣㌹㜸晢㡡㜹挷㕤㤳㜷ㅣ㍥㙣摤㝤昷㕤㠳㜸㜵敥搴捣昴愲㉦慤攰㐵ㅡ㔳攷㤴敦㤸㤵ㄵ㥢㙢㤳搲户摤昳ㄳ㌳搳昸㉦㌵㝦㍣摤㌹戱戴㉡㘵挸㔷㑢㕦扡ㄵㄹㄸ攸㌸攰㑣〵㐱摤㔹攳收ㄹ捥㌱㉣戵㘲〶愱敥捣挸㕡捤㜰㤲㔱㡢捥〲昶慥㘶㙥っ㍡㑢搲つ散搰㕥户挳㡤㠲戳㡣㠱慡㐳捥㤹㐰㥥㌶摤昳昲㤴改㐸摤㌹㕥户慢昹㈸攵晡㙥㐹㠶㐸㑦㑣㉤㝦㘲㉡㜰㘶㔶㑤㕦捤㈸攰挶㘴戴㍤收㔷㕡摢摥搴㝤㕣㑥㕤扤㠱㘳摥摣扤ㅤ㙡捥㥡㝥愳攵㜸昷㤶昱攲㕢㘷㜰㕢昷昶愹㍤㙡敤昳扡敥㝤搴㔶戶戶ㄶ〳㌱㝤慢ㅤ挵㘲㡣〲㐱㍦㐱㤱㠰〸㌴㑡〴〳〴㠳〰㈲晦て㜰㐹扡㈳慢戴戲愹㤵㔷戴㜲㐵㉢㔷戵戲搴捡㤶㔶㍥慦㤵㔷戵戲慤㤵ㅦ搰捡ㄷ搰㈶㐹挵晥㝥㉤㑥扦戹㜱晣敦㜷晣昶㑦戳摦晡敡㕤㈳㜳㕦㝢昳挶攰ㅥ㌴扡㉦㥥搴慣㙦㕥〴愹㌵愹昸搰挴㐱晥摢㥡㉢挰ㄴ搶㘱敢㑥㙢㜲戲㝡昸愰㜹扢愹㜳㔹ㄹ挸㙦㈱㤴ㄱ戴ㅤ戴敥户摤慡㜷㔱攱敥扡㘹㌳㤰捤㡤ㅢ㡦敢愶扤扡㕢つ㕥戱㜹攵㔲㘸㠶昲摡昶扡收㈰ㅤ摤㤶挰㔶㌲㔰敦扢扥扤摢㔹戳㔶㤷㔳㤷散愸晡㤵㙤搵捥愲敦慤㜴慦㍤收换〷ㅢ戵ㅤ㌳㥡㠲㔰㕢㔷㘳㜷慣㌲慡㡡收㌵㌶戳敡〵搲㔵搳ㅢ㜷ㄶ敤捡〵改㉦㐹㡡㐴㔹㔵㑢扤㤲㔵㌱搷㡦㉦戸㔸㈸戸戵㝡㘳扡搴扡攷㔲〸㘶㤶㔵捣㜷㑤晡攱挶戲戹㔲㤳㔷戵㌴㠹摥㠹㡡晤㉤挵挷扣㑡㍤㤸昱摣搰昷㙡慤㌵㔳搵㜵ㄳ㤲愶㝡搲慢捡㝣㍥愷㠴〲〴㙥㕦㥦㄰戹㕢扢昳㠲㐲㐴ち挵㘴攴㙢㕡挹㙥攲㌴㔶㠷㔵搴㈴㘹㔲㝢昵ㄶ㠳㜱扥㑡挶㘴㜰㘰㙡㑤搴ㅦ㝣改㙢户ㄸ戶㠱戹㤷戶戱愶㡤挶慢扦㘷㕤扡攱〹搳慤搶愴㥦愹晤〴㘷㘴っ〳攸㤷㈱㄰扡敥ㅥ㔵㥤戸㈴㌶昴㡢㜶㌵㕣㉤慣㑡晢晣㙡㠸㌲㘸挸㘲㤱㕢摢㤱㡣㉢㔰㘴散㈵ㄸ〵㈸㤵㜲㠵㝤㙣㔴㈸㈱攵㜴㑡愷っ㕥㙥ㄱ攴散搷挲换㠳搶㌱扢ㄶ捡㐸㈸て㕢挰㐸愴搵ㄴ晡㠶㐸愲扥㔹㠹ㄴ挶㍥㙢〶㔴㙡摡㙥戸搱攴摢づ㉥㠹㠸㘸㔷ㄶ散㌸㔹㐰㔱搰㉡て㌲㜸つ㐴搳㈶つ戲ㅢ愷㠸㠸㙣㤰愱搹㌱㜲㉢㤱戱㝤㠶㡣㐰晢㌴ㄱ戲昵挱敥㌲㠲挴摥㐹愴散搴㤵ㅦ㜷愵搹㘶戶㝣㈴捤慥挴挶ㄹ㔷ㄱ㕣㑤㜰つ挱㝥〰昱㈷㐸㌸㑡㌹攴㕢㤳昱ち㍣ㅢ搷ㄱ扣ㄲ〰昲挹愰捣㠹㐵ㄵ㙤愸敤搸㤱㙣㌷〴㍢㔹ㄹ挵㤱㈸愲㘵摣戰㌳㠷ㅣ㠵攸搸敡摣ㄹ扡㌶慦㜴散㙢扡搳㘶㝡㌹愴挸㡣愶改戵㙥搱㌴扤ㄱ㙣摡愳摥扡〱㕤㡤㌱㠲㔷〱㤴㡣ㅢ〹愱㕣㘸昰㙥捦愲愷㐹昹戲㌰㡢㈲㘳愸㐷〵ㅦㄳ㌲㡦〰ㄹ㐲慥攳昸戲㙢㐳搳ㅣㅣ户㕥昶㌶昴㠱敥晣ㅤ㈳扤㑤㙦敥敡ㅤ晡㡢㥥愷ㄵ㝤ㄳ搸㑢晣慥慢㡥戹ㄹ搵挶㙢〸㙥〱㘸搳㌱㍣㝤㍦㕦㑦㠱㌲㡢㥤ㄴ收昶搲敢愲慣摣攵㡤㌵愹㌴搰愰戵㙣晡攷㘵〸て挶摣㉣㙣㘱捦昷㘵つ㠷摡慡㉡攰昹攵敡搶挲攰㤸敦㌹㉣摦戵㤱㠳㤷㠵㘲挸攷戵扥㕣㥢㡤㥣㘱㙢愶㝣㑥㈹捡愱づ扥扤扢㤰㐸㜵㙡㈵㉦昶换㍥㕦敥㑡㤲ㅥ㈴挹敢戰慤挶慤〰㤰ㄲ攲㔷㕤㈵捡〱㌶㝢扤㙡搶㙡戱搲挳㤷㜱㍡㘹昳㈱㜶挸㤱㠱挸㘱㍢つ晦㐱㌰攴㉣搹㑥㐳㔸っ㌸㡢搲慦挰户㘰搷㘴㈹㜲换㔲搴散捡㡡㤷㠹慣攸敢敢㌸㑦㘷昸搷ㄴ㥤戴㐹㠹㑣㙥捦慣捣㌸㡢㌷㠹㡡㙥㐸ち㤵っ搷㔰㐳〲㤱昲搸㜶㔷挴昴㈰㘲㙥挳挶ㄹ〷〹㈶〹づ〱攸㍦㠷愴搹敥挶㌳ㅣ搶扦㑥㤷㜶戹㥣㉢ㄲつ捡㐵昸㙣㔷㘱㜵㤸慦㜹〳挱㥤〰㙤收てㅤ㤰ㄹ㠴愸㔰㥥㈲㐴ㄵ挶戰捥摡昲㈲㘹㘰㡦㠵挰搲㑣㍤〸㍤㠷㤱愵㈱㙢搶㍢攵㠵戳㜶戰㠶㐸搴愸ㄵ㘷敥㕦㤵㉥愸换㠷敤搳㔶收慤慤挹慡㘱㉤㜹㜵㠸戶戹搹㥤㜰㌰挷㜶挰㤶㔴㘷㜳㑤㈰昵㜶㍥挶㄰〲㍢慤晣慤昴挶㙥换晢捤㐳摦㜰㜳㐷㤷敤戰㈶〷慣㠸改㤸㉦㕡搸㐵㐴づ慡晤搶昲慡㉦攵散㤰㜵摣户慢㌵摢㤵㐴〶㙣㑣〶敢收攵㜹㐴〹ㄶ㍤挶〰㍤㜷挸㕡昶㑤㌷㔸㌳ㄹ㔰摣搸摢昲愴挲㈲扡㌵㙤扢〱㕥愳戰挸晣戰戵戴敡㕤㐴挴戶敥戸挷捤戵㘰㐷㘰㠵㐴ㅦ㈵㠵ㅡ愱〹㑤ㄳ㐵慤搸㉢㝥㜸㈰捦攵挸㝢㜹〲㠵慢㥣㑥㥦㜹㠶昶愶㕤ㅦ挷㘸㘸愷㜳㑥㠳㠸ㅥ㌵ち晢㌲愵㌰㌹搵戸㥢㝤摥〸㜰敦昱㌳㜳捤挸摣ぢ㡡㔹敢昴昲㘷挸㜸㐵ㄶ㡤㐰〸㝤㜴㝢㈲㔲㘱ㄹ㈹〷ㅣ〸㡣昳愹㥤晣㑡㤶㙡㐳敡摢搳捣ㅥ㐳㈴㘹搰㥡㌷㔷㘴つ昱㘸挷っ昷㐴て㌴㘳ㅤ戳ㄶ挴㜵㌳㥥攳㤸㈴㉤㤲攵㔲挵㈴〵㑦搵㐳敦愴敤ㅡㄶ㠰愲扦戸挸扣㠴㈲昳㤲㉡ㅡ戴㑥㌳㌴愸昲ㅣ换㍢㙦晡㜶戸敡搸㤵㈲ㅦㄸ扥摢ㄱ㌴〹㈶愷攴㑤㔲㈲㌳挶摡慣昹㌳㌰搹㠲〹愰㝢〲㜲㤴㕢㐷昴㠳㜲㌵㔱挰㍦搱愳㘳〹〲㐶㜹㑡㡤㌷㘳㌴㕤摤㡥㠰挸㔱改㜲㜲〷攳昲㈳㈸㠹㠴㄰戱㥥㐱㈲昰ち愶㠴㍣㕤摣〵敢㡣㙢㠷挰ㅥ㌱㜶捣づ㘷〳愰ㅣ〰㔹㜵扣扤㔶㘱㌵搵㘹扣愱ㄵ㙥攸慣㙡㔱ㄳ搷㜷搶愷昵挶慢㌷愹㡥㌴㑡㑡㤱㙣搵㐸㘹㤶㑤收戸㤳㔴㡤㔰㡡㍢搱㌶㈲换㙤摡摣㜷㑡㤱ㄷ愰㤸ㄴ捤攴㡣户㈸㐲㐱愰㌷搶㔱昴搹㘷㤳㐷㉡㘲㐳ㅢ愰㐴㍤ㄵ㤵つ挵㈱挱㌹㕣㍢愹捡㔲晣〴晥摥ㄳ㘷ㄷ敡㘱㑢㡤㜹㘹㌴慥㤹慡搵ㄶ㕣㔸〹ㄵ搳慦敥㄰㤶挶摡㈲つ愳戸戳㔷敤ㅦ㙤㙦㡡ㄱ㘳㌶㘴㔸㈴挳てっ㌶〴㜳愵㈲慡戴捥㠶戸搵㡤攲㈲㥦㑥㑡搳㔵ㄸ㔸ち慢戳㜲㕤㤹㘱㑤㑢㝥㔴㜵㘸㥣ㄶ㤵ㅣ㌵慣愹㤵〰㉡㍤愴ㅣ㡦㜳㡡挱つ敢㌴摤㔲戸挴〰戱ㅢ攷ㄶ㉢㈱㐲扢㡤〱㜸㌲搸㌹搸挱㡥㐴愱ㄳ㕡㘷㤴愰㠵っ挲㙤㕤〴㜹愷㐷㡣㐲㤰㕡㉡晤敤愸昸散㤳㑣㕦㌹㥡㑢㌲㌱ㄳ㌱摣㤵㘱㍤〰戹改挸㈴戹㘸㌴〹㤸㐷㤲㑤〹慤挱愴㡣㈶挶㄰㑤㍥㍦挴㉤ㅥ挶戲㠶挹㌶㌵摣㜳ぢ㙤㘸搳摡挶ㅥ㙢捥慤搴敡㔵愹㔴㜱㈲慢㤵㐶摥ㄱ昸㔲㔷〰㈳㙥捡搸㤷㜸㔳收㜰㤴攲㤲㠹愴摥敤㙥攳㈸扡㉢㈱㠷㌱㈲搵挷〰㘴㠶㕢㑥〵挴㍡敥㈹搰㍥摣摢扣挰愰㉥捦㐱愴㜵ㄴ㔱㤶捤攳㍥㕥㈳㡡慣戸㉤搵㙣摥㥢昷㘸戳愷㡡㑥搸㔱搱㡥挰ㄱ搶ㄹ〹扣㐲〱挶㐸㡦摣挱㐱㜲㤷攳攸敥攵㐷搴㘳敥㌲㔰愱㌰㈰ㄸ攳攵㈹㈸㠷㕤〵㈳搱攰搶㥡㔶户㘰昴㤷㤶户㌱〵㈰ㄸ〶愶㐱㡢㤶㤱㠱㌳㠳晣搶〶捥つ㘸㤵ㄱ㈱㑤〷㔳ㄹ愳ㅣ㠵挳ㅥ㐸〳㌷昱㈰扤散㐱〹㠵晢搴挵戰攴㙥攲戸㠳㈳㤰攷㕦搵㔶戸㘸㠶戸晥攲敥㙦㉢㥥慡㔶㘹敥挲㍦户㈳戰㡡慢ㅢ㤱㌹扡慦敤㔲㤶㕡ㄳ敤扢㥢摡㉡攲换㠲㠷㘶㈷㑥㤸㘱㘵㜵㈹摣㠸㉥㙥昵㑡ㄲ晡て攱㡦搸昴敤戴㤹昳㉥㉦愲慥㜳敦㑢ㄷ㕣敦愲慢收愵〷扣昵〷ち挱ㄵ捡㝥㑥戲㤴晢㌷晥愹愴攵昴ㅦ㘰挴敤㑣㥢〳㌴ㅤ㈴ㅣ㐷愵㐸ㅡ㡣㈱㥦㐱㈷戰摤ㅢ户〶㐸㈷晢摡攸㐴〹㠲㕤㐲㜱捦扦㘸㠴㈲扥て戴㤲㔸愲㈳㌹昶晣换㘰㝤昱㍤㤴㄰攱㜸㡥挵㠸晥㉡攴㌲㔰愷〴㜹㝣挵㠳ㄷ㐲晥㝦戰㤴㜰昳愶散昴㕦㘰㘶昱摤㜶ㄴ㕤㑦ㄴ㝤愷〳㐵㠲搷㐰ㄴ晦摥㡢㑣㤲㜴㠶㘷㥦㔷㈰㥣㙢摡㍤㠰扥攴ㄷ㝥晦㠷〷搰昹㤸㌸㤴㡤㠶㔰摢捤㜸㙥㤸〸㝤ㅤ㈶〲㠳昷捡㐴㌸㠹㡣㘰ㄴ㍦㌲ㄱ㘲ㅦ挸〲ち戶㌶ㄱㄸ摢换㌰〴㔳愱搶㤴㕢㠳㈷戰慢ㅣ晡挷㑥攰攲慤っ㄰捦㠷搲ち㘶攰㤱扡扡戳㜸搱昴㑤㘷扦㉡㍦敥㑢㈸㌳㝦ㄹ㌷戹㔵ㄷ昶戸㜶搳ㅡ搵㘹ㄳ㕦㐵攲㘵摦昵愷㙣敦晥㍡㌰ㄵ愵挸㝤㉦㡡愲昰〲㍣㈵㠲攷㠶摣㝢昶㝤晤昸敦ㅦ㝡散㈸㙦慢挵戴慡摦㡡㝣㉦㈱㝢摡ㄳ〸敡愶㉥㡡㕣挹て㜳㑥攲ㄳ㈵㝢慤㈶愷㑤㕦㔹㐱㠱攱㈴搹㠸昰㔲㠴ㄹㄱ摦㑥㌰㌱㜱敦㈱㌲㌱㈷摡摣㥤敡挳㈶攵㈲㥣㐸㑤㕣昹昴㤲戰愱攸慡挸㝡戴㌶昵㙦㐲ㄵ㍤捦㠹戴㕡㠹㍣㜵㌲〹昱㡤㜶㕤㜷㤸扡㉥㍡挸㌰散㥦㐸㈹挴ㅦ㐸㈱改㠳っ㉦〴㈸㈹㜵ㅡㄹ晤㌶㠰㡣挸㕡㝢㠸㤷晥㠰㕤㈱㈰ㅢ㤷晥㝡晣㠸〵扢〸㉣㈶扥昸㕥㑦戴戴㐵ㄳ搵挴㔰慤戲㘹㤶㤰㔱㠷ㄷㄶ㑣㈶愵换挸㈴㐹㍦㠴摣戶摤㔱㝣挹㤰ㄳ〵摥㈲挶搶ㅤ晡摡㑡捥㍤㙥ㅤ㌷㍦愰㘷ち㑡㘱戸㝢㔹㡣〳愹㡡搱㐵㑤㑢㔱ㄱ攱㜰㤴㙤㜴ㅡ㠸慢愰戳摣晤㌸㤵㈲昸挷㉦㠵㔸㍦摥ㅣ晡捡昶ㅡ敡㌸户ㅦぢ攴て昶搷昵ㄹ㡣㡤户㤲㘳㈰㘱户搵慡ㄸ㕤て㍦㠳㉥㕣㜴㑥ㄸ捤慣㝡ㄶ㠷昱㈷攱慣㍥慤㐳晦㌳㝡慤㌸敢㉣㝢㌳㡣摤愲晦摦㡥㠲㉤昵扦㘰散㑤㈱昲ㅤ㜱㠶て㍡攳㈷㕢㠶㙣戸㈳昰㙣㈳㜸愳づ挶㠶捡㌲攴ㅤ攵㤶昰昱㙡㔴慤㈴㌸晣㕥昹昶慢ㄱ㡤扥戴㙤〷扡ち㐰挶㠶昴㉦㐳〴㜵敤摦㉡户㤲搳㙤攱㥤攸戸敦愴㕤昱扤挰戳挲戱㈵〴㝤挷昸敤㤹〵㥢㘷㑡㝣愹㕤愸摤㠴㥤ㄸ㝣㌷晡㥣㕡㠰挰㍥㈵挳ㄷ㉢ㄶ挹挸挲昶㈲ㄹ晣づ㘹㈴ㄵ㕥愲㜶〸慥戰敥慢㥢㌵㝣扡扡〰㕦㘷挸愲ㅤ愱散㈲㡦㜳晢つつ㙥ㅤ敥㘸扤つ晥㈰㔹㥢㐰㜰㑣㉤攱㥤敦收扥戶敦㐱㙢摢㜸㙤〱㕢昶收㜳㉢改捦〰愷摢㝢㑢㉢挹昰㥤晣㈲戹㘴㤴〹㜱㘹晦㈸晥㙥摦㐱换搱㐶㐱攷昱〷摤㜴㠴㡤搷攰㍥摢㐶昴晢ㅣ扡㡡㈹〲晣っ㌳捥昰㐱搰换㐷㔶ㄴ㥦挷戲挸〰挸攷ちㄵ㠰敥㔴晤昴㘶㔴㍤㜲㉦㝢㈲〹㥥㌱㐸㡥㈵昱ㄴㅡ㜲扢愲㘵㠳㈵戸㙣愱捥ㄲ挸ㅢ㐹て攴㜳㠲㘷〹㌵㤱捦愰㐳㘳㈲㌶㑡扢㑦攴搳㥢㑤㐴搰ち㔰ぢ㑤㡦㍦㤲㘸ㄱ愳㠶㙡挳㈱㜰〹㍣㠰㤱㐴㤹っ㔳㍥㔲攸ㄴ愲ㄸ挳昷㠸㈲愴㕦挴㝦㥦㍢晡昳㘷㤹晥㝡㔴㈸㠹㠸慡搶㔵㔰㈲慡㔵㝣㍣扤ちㅦ愵摤㔷昱搱捤㔶㌱㐲㘱挹㤹ㄸ㈱挰㔰㥦㈸攳㡦㕡㔵ㅤㄹ㙥㈸㝦攲ㅣ〱㝥㉤戳ㄸ㌱㔱愲晡㕥㐴〶㝤戹昳慡搵㈵㘴㤲扥㍡㌷㈲攳㉢ㅦ㘵㈸昱㐶㈴㥤㍡㠵挸㉢㕢㠸搴㘳搱㠹摤戱㍢㐲㐸㘰㐹晣㙣戶慢㙣㉦昴ㄸ敡ㄷㅦ㐸㄰㜳攲㐴昲〹㤵ㄶ〷㥦㐰ㄸ㤱㘹㑡㐲攲㐶㡡昷㈷㡤扦昵敤愶敦ㄴㄵ㐸愰㥥愸㌱〹㑥㌵㝥㍣㘹㝣〸㥦㘷愹㌶㌹㕥㈵㘰㝡㉥㘹㑣挲㔴㡤ㅦ㑢ㅡ晦攵搰晥㐶攳㠴づ愳㤱㜵ㄲ㐹㠶搱慢㡥〱愹㑦戵㠷搱㕣户愸㐸〷慣愸㤸㈲㔴挵㤰㙢㑡㤵づ攲㔶㠸㡦㡦愵攷㜱挹〹㜷㐱㈰㙤愳晦㘷挲ㅣ㉥㍦捤㥡愱㠹㙦愱搷ㄱ㜵昶つ昵挴捥〵㙢挱㐷㐱扦㌵ㄷ攰㜰㔵摤㔱㈴〲扢㈰ㅦ敤敦ㄶ摥昹っㅢ戲戹ㅦ㐹戴㑣攳㘵㤲摥戴㠸㡡戰攴挵㝢ㄳ捣收ㅥ㙤搲㡣昱〸㤰〳㌱〹挸㡣昱㈸㘰ㄴ㤱搹挷㠲ㄱ昲扦㘲敥昷戲攲㝤〴㡦〱㤴〴㤹㥤㜴㔰㜸ㅣ㘰㌸昹㍦㔶㡣慤㉢挷㠹㈶ㅥ㑡㕥㤶㈶㈳攳〳散昰㐱㠰㍥昸㜱㐵㑣㠴㈵攳㐳㈸㐹扦㤴㠲㐳扤昴挳慣昸〸挱㐷〱㑡㍡㈷扢敤㕤攳㥡㝡㔴㘱ㅦ㐳㔷昱㈸〱㝥挶挷攳っㅦ㜴敥挳㥢扡ㅢ捤㍣ㄳ㈷㕦昸㈳收搹昲㈹晦㍤昸㌴㝦㠳㡢敥挳晦㤹㐴㔷ㄶ㝥㕥㝢㘳㙦㘳㤱〹㘸㥣慢摦ㅡ㌶晢〵㡣挳㜵㌵㐳㈹ㅣ㤱㑡愵愸ㄵ〴昱捤〵ぢて㙦攰㕢㡥愸ち㈱㐸〳慡挲㡤㉢㡥愲挰昸〴㥢ㄲ挷挴㤳昱㐹㍥ㄱ戵㙡ㄳ㍦ㄵ㘷昸㈰㠸㔷搵晤㠱戸㝢昲㐲攲㕡㔵搸㙤㉦㈴晥㔵挵㙡晡㠵㑦㜲㌰㠵㉣㘴㕡戵ㄲ㤱愶㘸攸㈹㘴㠶晡㠶㌹户晢昱搳㉥㠹捡戹敡戹㜳晦ㅣ捥㡦㕤㥢㝦晢㕢〷㥦㝣敥㘷㝦㜸攲㤷敦㍡昲攷㝦㍤晤昴㉦晦昸挴戳晦晡攱捡㤱㥦㍣昳捣㡦敦晤挲戳㝦搸㙢㝤㔱晢昶㍦攷扦昸昰攴㠵㠷ㅦ戴捥摣㝡晣攱㜷㍣㜰摦攴攲ㄵ攳㝤㝤晤晤户㡣晥昴㥡搷㡥㍣晡攰㜷挵㡦㝥㝤戵㉢搴㜲昱㠲搶㘹㜰搹㙡ㅡ㥦㐳〶搳攰㡣㕦搲㘹㜰戹㙡愳㔶攲㡤㥡㐶㐱ㄱ捥つ㑥㐰㔵㤸慤ㄵ〳晦〱散㠷戳㑤</t>
  </si>
  <si>
    <t>㜸〱捤㕡㕢㙣ㅣ搵ㄹ摥搹摤ㄹ敦慣搷昶㈶㈱㕣ㄲち㠶㈶㠴㘲扡戲㥤ぢ〹㤰㈶昶㍡㜶っ㑥㥣挴㑥愰ㄷ戴㤹摤㍤㘳て㤹㡢㌳㌳敢搸ㄵㄲ㝤慢慡戶ㄲ㐲戴ㄲㄵ〸捡㑢㐵晢搰㤷慡慡㄰㉦慤㕡ㄵ㔵改㐳㈵慡摥㕥㉡㔴〹㔵㐵ㄵㄵ㉦戴愲愲摦㜷㘶昶敡捤㈶㤸㔴昲㔸晢捦戹晥㜳捥㝦㍢晦晦ㅦ㈷㤴㐴㈲昱㌱ㅥ扥昹愴㔹戸㜳㘱㍤〸㠵㔳㈸㝡戶㉤㉡愱攵戹㐱㘱挲昷㡤昵㌹㉢〸㔳ㄸ愰㤵㉣昴〷㙡㈹戰扥㉡㌲愵㔵攱〷ㄸ愴㈶ㄲ㤹㡣㥥㐴㍦㤱昰㤷慦㔷㜴捥捡愵〱ㄶ㡢㤳昳攵愷㠱㜵㈱昴㝣昱攰昰㠵㘸敥搱戱戱挲㔸㘱㝣晦㤱戱挲攸㠳挳挵㥡ㅤ搶㝣㜱搴ㄵ戵搰㌷散〷㠷捦搴捡戶㔵㜹㕣慣㉦㝡㤷㠴㝢㔴㤴㐷昷㤷㡤〳㠷挷づㅣ㍣㘸ㅥ㌹㜲㌸㠷㑦㈷㑥ㄷ㈷捦昸挲っ㙥ㄶ㑥㡤㌸攷㡢㤳㠵搳㈲扣㔹㌸晢㠰ㄳ㈸愷㍣挷戰摣㥢㠴㔴㈵㙤昷㑦㠹㡡㐵㈶〸攱㕢敥㔲〱换㙥㈳㌴㙡てㄵ愶㐱昱㡡ㄱ㠴㐵㘱摢攷㠴挹挵攴ㅣ搲㑣昸挲慤㠸㘰搰㌹戱㔶ㄱ㜶摣ㅤ㘴㥣ぢ㠶㝦摡㜰㐴㥡㠵㈱㈷攲摢㙣㔵戸愱ㄵ慥て㌸攷〳㜱捥㜰㤷〴㠷愸捥㑣捤慡愶搳㑡㍡㥤㐸敤敢戶ㄸ挹㥢挲戴㕦㈹㉥ㅢ㝥㈸㙢攴摡㔸户戱㉤ㄲ㈲ㄷ摥戶㉣㑡搱㜰挷㉣戲㘹挱㜲ㅥㄷ扥㉢㙣㝥㠴捣ㅢ改ㄸ㈴㘹ㄲ㤱扥㐱㥣晡㙥㐸ぢ愵㍦㤶㝢戹ㄵ㌴攸ㄹ〲ㅤ㐰换〲愴㡥㉥ㅥ搰晢搹㤴〳㔰搲ㅦ㐰㙦㕡愷戰㉢㔹㌲㤲愵㜲戲㔴㐹㤶慡挹㤲㐸㤶捣㘴㘹㈹㔹㕡㑥㤶慣㘴改改㘴改ㄲ挶搴㥦㑣㕦㕦㌲㝥㝥㝦改搱捣㌷㕥晦昶摣㜳攳捦㔷㐶攷摥晡㝢㙥㄰㠳捥挶换㤹昲㡤㉢攰㘹㔳㕣挶ぢ愳晣扢扥㥥㐰㑤捣㠳收㐳收搸㔸昵攰愸戱摦㔰戹愱ㅢ攵捥㉤ㄸ㥢㌳㥦戰摣慡㜷㐵戲㉢㘷㑥㕢㜶㈸㝣㔹ㄹ㌲昱㡡㐴㑥搶〷捣ㄳ㙢搰搵㑡挴搹㕢捣愲昰㐳挸㜸戸摥㘴昷㥤㤳㐶㈰㥡搵㤱ㄸ昷愴㔷㜳慢挱敥敥㥤ぢ愱ㄱ㡡㕤㥤㝤㑤㈴ㅢ愶㉤㐰晥㐵㈰㤷㜴㔷攷戴ぢ㠶㕤ㄳㄳ㙢㔶搴晤㤹㡥㙥㘸㠲㔷扥㜶敦戴㉦㉥㌷㝡㌷慣㘸〲㘶㜲㔵攲摥戰换愸㉢㕡搷㜰㜱搹ぢ㠴㉢㤷㌷攲㥣戱㉡㤷㠴扦㈰㘸㘴㐵㔵㙥㜵㈷扢㘲㜵ㅣ㤹㜷戱㔱㈸㔸昵摥搶㔶ㄲ㕡戸㔵㔱挵㝡㔷㐰攵昵㐵愳㙣㡢㕢摢㠶㐴摦㐴挷ㅤ㙤捤搳㕥愵ㄶㄴ㍤㌷昴㍤扢扤㘷愲扡㙡挰〴㔴㑦㜹㔵㤱㤶㑦㈲㠲㑡㈲㤵㔲㤴挴晤摤㜴㠹戸〳㙡㕢㡢㤰㔰愷㝢て㙥ㄱ㈲づ敥慡愵つ捣㈸戴〸ㄹ挷㝦慥攷㑡㕡㠵㤰愳㐷㝢㡥敥㈲愴㥣㜴㝢扢攲ㄵ捥㠱㍦攰㠳㉤愸㤵挹㍤搷㐶搹㤴换敢慣戴㠵㉢㍣㔳㌹扡〷搱㈴摡㠶散晤㝦〷㈷㤳㍢攲摤㥦㔸㠵愱㍦㘹戸㔵㕢昸㍤㍤〲㠵㉢搲㠷〸昲〴摢〸戶ㄳ散〰㔰摦㠳㤹扣㈶㐵㘹捣㤵㌵㘵㕤扤㘲㔵挳㘵㙤㔹㔸㑢换㈱摡攰㐹㘴㌲㈴㌷晤㠸㌲㕥㙦挲㤵昸ぢ㝤ち㝤㈷挱慤〴户〱㘴戳〹敤㜶扣㘱愲昵㍢昸摡挵㐶㐹戱攱挵昵ㄵ㤱㔵㔴ㅡ昰㑦㝥捣搰㜵搱攵愹〶户㈳㔰ㅤㅣ㥥㐱㉡搵㡤㄰㈷㡤㘰㌹愴づ昶散攴㑥昵摤〴㜷〲攴㍥〳㜰晡愴戰愱挱㌷换㘳㔱㜹〰㕤昷㘴㈴㘳㙥㜵ㄶ搶摤捡戲敦戹昰摦愶㡣搰㤸愸攰昸てㄴ㐳㜳收扣㘲㉤搴㥣㤳ㄶ㕥㌹攷㥣㔸ㄱ㐶㔸㠴㠵づ〷㥣㌹戸づ搲㠴捥㔶搷㔴㈷㍡昵愷㐴㔰搱改ㅥ捣挲㈲慤㘹㈸挱挴收ㅣ摡ㄸ戱ㄶㄲ㜵㥦㜳挶㠰㝢ㄱ敡ㄸ㌴㈲㘷㐵㈵捥ㅣ㤰㙤昵搹搹戸〶っ㜹㔹㙣挱搲㉦ㅢ㈲㑣〹㤲㌲〱愳㤴㐸愵㘳搸愹㍣攷㐳换づち㌱㜹ぢ㔳ㅥ摣㐷㈱㍤㔸㤲㕤搳㈰㕢㕡㑦㘶㜵敡㌸晤㡢昹㑡㌹㐲㡢愵捣昸㕥㙤㠵㍥挶捤挲㐳㕣〹晤㉥㠰㔷晥昵挳㐷昶扥晣攳㡦攳昷戳搰ㅥ昹攸㜴㐱㜴㡡㍡慢㜸挹㐷扦〷慦㙣慦㍥㤵捥㑡㔷㈳㝢つ㔷㠸摡㥣㜳戰摢㐵㕦㐸摦㉥㈳㉢搰愵〱攷〹捦扦㔴昶扣㑢㘴晥愰慣〵换㐲㠴㜴㤸晡㘳晦㤰㘵㐵㔱㔲愹㌶搷愸挵戳愲慢愵敤〵ㄸ㤸戰敤攱㍡挶㐰扢て㑤㈹扡㙥晢㔰搸㌹㙤戹㠶㍤扣攲㝢㡣ㄵ㠶㔷てㄵ搶散㘰㑤昹㈳戶㑥户㙢改㠵晦㕣昶扦㘰ㄷ㕦晦昷㑦㝥昵昲〷㔷慦㉡㝦㠸㍢㍡ㅤ㈹㤵㘶愹㔳㍡愴㈳搸㌸㘲㕡づ㉦ㅡㅣ捤㍣敦㕡㘱搰㙦㑥搴㐲㙦摡ち愷㠲㌰㘷〲愰㈸愷散㤲戶愵㘵搲㠸㜹挱ㄲ㔷㘸㙢敥摥搸〵ㅦ戹㔸ぢ㐲㑦ち晥㕤ㅢ晢愷扣搳㕥㌸㘵〵㉢戶戱扥愷㑢㜷搴昳挴戲㜰攱ㅥ昸昰ㄲ慥㌷挸㕢㔹ㄱ搵㉥㙢㕣昰㙡㝥㐵捣㑥㙤〵〷㐳㠹㌴㌸〱㈱㠱晥㉡㝢慦㝤愰戶搰㥤㘲㤹㠴㘰㈹㥢㍣㥦攴㈱愱㡦〰ぢ㡥ㄴ〵攷㠶晥㈰㡡㌸㍥㔴ㅥ㕡扤㐵愴挵㘵愱㡤捤㥡㘰㙢搴㌶㄰晢挴戳㙥㘰㔵㐵㌶慥㥤戲摣挱戸㌸㕦ぢ摢㝡㡣戵ㅤ㜱て愴㝦摥〵敢㉢㠶㕦摤ち㕣挱挶昰㐴㉣㔱㌴晣㙤㡥搰ㄱ㥡㐴攲晤㝡㑥攱晤㘷㘱愰㍥㡦㘶搲㥡扥㐱㔷㘳搴㔰㐷ㄴ㕡㍣㍥慡敦〰挹摤㘸捥戰㜶㑡ㄸ慥攴挲㐲㔸㥤ㄲ慢㠳㜲㠴㠰㠰㈳㌴戵挵㡥昶慡㍣㤳㜴㜳愲ㅣ㜸㜶㉤ㄴ㠳㡤㤲㔴㜴摤㍣㈷㙣㠳摥㝢慥㔱㍡㔳〹ㄱ摦㌴昰搱㌳摦㍡ㅣ〲㐵搲㌱㤷ㄴ挹㈷慤㠷昰戶㙦㠲㍡戴㐹慥攲戴㌵攵昳捦㘳捡昷㕥攴昳晡戱㐴扤㤰攵㤳㔰改㕡摣戸㝢㑥㑤摡㔱㡦ㅡ㈳ぢ㈷㡤㔷慥摥㐶捦㜸挰㤴㜶て攱㉦戳ㄲ㐳㔴ㅤㅢ㈹愳搰慡ㄸ戶扤㍥㘸捥扡ㄵ扢㔶ㄵ㜳㐶㔹搸㜵㥢敤昹捥ㄶ攱㤷捣愶㐵扣敡㐱㤷㌸㘶㤹㐵㑡慤ㅥっ㙣摡捣㈵昴〲挸㉡摤〴攰挸敡愳愸㤱㌵昴挴㍦㜱㉣㐴㡦㘳㝢㌳㤲㤷挹ㅥ㤸戶つ㑤戴㘹㜴づㅢ攱㤴搴戸㤶㘱㜳摥㥣㠷㔰户摡搲㜴搲㡡㥡戶㡣㕥㐹㌶㘹㥡戶搹〳〶戴㑡㈴㙥晢摤㜱昹㑥扣晦散搴㕢㕦㝦㙥晦扢㝦㍥挶愳㠶ㅣ㘰搸搲改㔶戶㌸㈲昲散㤷㐶㤰挷搱㄰㉤㔸攴㌸㉣㕡愱㉤晡㑤搹㉦换ㄹ慡〴愹搹㘷㉥㉥挳㐵㥢ㅡ㌰㘷㝣慢㙡㕢慥愰ㄳ㠲搴ぢㄳ㙣㜳㘲〹㐹㠲㌳㕥㘰㌱㝦㍢㘰㉥晡㠶ㅢ慣搰ㄳ慦慣㙦㙦慢㐹㘶愹收愴攵㐲㠱愲㙦戲㍣㘴㉥㉣㝢㔷㤰〲慥㌹敥㡣戱ㄲ㙣〹㐶㌱〰㡣㥥㐸慢㤲㑡㌲愹㘴㤲㤹捤㥥㔵摡ㄸ戰愹㘳㠷づ㡥㐲㔱㠰㝣ㅣ搵㈴㐱捣㌴㠶㤹㍤㌴㤷晣㡡㤳㌵搴㕣慥慥㉤愱摡㌵㕣㙣㘴搲㘹㡤㜵㝥㉣户ㅦ攰戱㤹昳戳捤ㄴ摦愷㑡㠷慢っ㡣㝢ㅣち㔲㐰ㅡ昹〴ち收㘰㈴㌴㙣愳っ改㤲昷慣㜵ち㘲搶㤴㘳㈸㤳㌸㐷㌹㥣挵㘹㠴㝢㌹㤸〰ㄸ㘱㠴挹戰扥㠳㔱㠵㡥㥤㘳搸㐱摣㔷昴ㅣ挷愰㤰㔱㐰ㄷ㘰挱㐵㐶㝡搹戰㈹扡〹㈰㈵㌱㙥㌲搶搰㘴慣挹㈶ㅣ捣捣ㄱ捡㌲㜱㜹㑢㠶㙦㠵换㡥㔵挹戰挲㍣摥㤶㤰㑥㠸㤰っ㑤㐱㔰㍥㔲㐴攱戲㜶㠶攴㔱ㄴ〹㜶ㄷ㄰㐵㤰㜴㘴㍦㘴㌸㈹㑦㜳㘵㤳〹ㄸ㠸慦㌴晢晡㐱㘰㔳攵挵ぢ㠳㘳㍥㉤慥ㄸ㕡愴㌹㔲㤸㉢㘱户㝥㈸㉥戰㤲㘶㝥愲㘷㘰捣攰㉤㍢攷ㄹ搵㘹愴㝡㍤扦㉦扥扥挹㠰戵㌴㉥㝥㥥挹㤰㈲㤲㠸㐸㑥慥挲㈳昶㌳㙣㔸㐰㥡㈱捤㌴㡡ㄶ昱㤰戴㐹愸㙡㝦愶摢户㘶敢戸昶挴㐱㘳敢㌵搴散〶晣敦㥤㍤っㅢ换㙤搱愱搰ㅦ㈲㌸っ愰㌰捤挲晤㜴っ㌸挲〱て〳愸㡣戶㍢戵攴㥡㠹〳㕥戲愸づㄳㅡㄹ㠷摢㠱攳愱㈱捤㠱挴〸㐸愲昵㘷㤸㔸搰ㅦ〱昸敤搵慢㐷昱㑡㈸昷〰搴扦㉦挹ㄶ㉤昰㔱㌴敢ㅣ愱㌲ㄶ戹戱搸㠷搳昳㉤〱㈹㜵㌴搸㘶㥥慤ㄹ㌶㙥㘲收攱ㄵ㠵㙣摡ち㑡㤰㡥㝣搳捥㑢㠶昶ぢㅡ㠴㜵㜲ぢ㕦㝥㡡㜹㡦㑥ㅡ戴㡦㡤昷ㄶ㜰攴收㝣搷慣晡ぢ㘴〷㙥散㉢㤴愴扥㔵㈶戱㑡㈵㈴㜷㔰㈳攳戳晡㌱挲㙣㐲㘱捣挸㌱晡㜱㠰晡愳㌰扡搹搰慡搲ㄳ敢㜱㜸㜴戸㝤㥣扦愳㈹敡㌴㙡㈳㌶敦㕢扢改㐸晢ㄹ㌲挱捦搳搳摢戰〶㠵挷㡢㙣㉤挶〵ㅡ㈸㤵㈶攲扡㔶㠹㈳ㄱ搰挲㍥㉤㠴敢㌶捥〴ㄶ㤹昸㠹㑡㔴㠲愸ㅢ㡢昶㝣戸扡改捥㉣㙦㘳㉥昳㉡晤户㜴㘴搵攵㌴昶搰晣愹㙦㠲㐵搷㥣捦ㅤ㌴戹挲㌹㝣戴ㄳ〰户㥣戲㉡扥ㄷ㜸㘶㌸扣〰て㘷㤸昷㉣㈶㝣摤〹昵つ㘰散晡㑤㙥㉣敤昲搲㔲㌲㍡㝢挹昵慥戸㜲㌵㙡挰敢㈶㐹慦扥㍥㝥㠶ㅥ戰㝣㍥ぢ㉡收㘹㉡㌹㔹㥦〱ㄸ㐸攵㘹㙢㌸㔸㍢〹戰户㌸㔹㍣㔷ㅡ㍦㕣㌹㔰㌶㡣㠳攳攳攳㐷づ㡣㡤㥢㐷㉡〷㉢㘲扣㙡ㅣㅡ㌷㐶捤昱㜲㈵㉦㑤ㄳ㠶敢戳〰㜹ㅡ㈳昹戹挷㔸愳㔵㤲㌵昶つ搱㤸昰晢ㄴ挲㥢晡攴㘹㠲㈸搶摡ㅣ挰戶攲㘴愹晤㘶㔷㍢㠵收ㅣ㥡愵戱㍥㠷㍢ㅥ敤㌴㕡〶搱搲攲昰攴㘹挳㠸㐵㥦㈷㘰㤲㕤摥㤷㉡㔴ㄵ戹㡢㜳㈸㜰〰㝦昹攳〰㝣㤴〹〲晣ㅡㅡ挴㑡扥〸㈰㐹扢㠸挲㐰㑡㈵㠵ㅦ戹㜶㕥愸㘵ㅤ㈳搰愳戶敢戰ㄳ戸摥㕡攷昹㤷挲㠹愳捡㍤愴㤳て㙦づㄷ慤ㄴ摤㌴昹晢ㄱ〴敡㔳攰攱㍥㥢㐲㑣㡣㜷攳愷㕦㈰㝡㌲扣㙢㜸搶敢㈶㥣㠲戱搳㤹つ挰㈱㕣㈲㉣㝡ㄳ㡤摢昸㙤㜵捥㡤搴㉦㌰昶㌶㕢敡㜹㤰晡戴㜹扦㌱て昹㜸㔸㍥㜴㡣昰扡㘳㘷戳搶㤲㠹摦摤㙣㐵搲ぢ愱戸愸搶㌱〶㐸捡愷㤳㈹攵㠱㙥挴㡥戳捤㐸昰搶ㄱ㥣㜰㙢づ㑦戶摤㕤捥昹㐹㉢㤴㌶㡥㌲愱攸搴㉦敤㐹〰昵攸㥥挵㍤〷搴ㅦ㠰ㄳ㥦攰㈳敤㤴攷㈷昹㘴昵㉦〱㉡搴㍣攲㘳㤳㐲㔱㘶扥㕣摦㑢㜰ㅦ挱㍥〰攵㌵っ攸㥡㜷晥㝥摣搱㤹㜷捥㔳昸愵㐰㕦㈴ㄲ㠳愰っ㤰㔵㈹攰㕤搷㉥㠳扦㐲攴ㅢ㌷㉦戱㤹〰㔳㑤㥡摤㝥㌳扡㐳愶㑣捡㐴愳㉤㙤㔶づ㙥戲㡦㙢攴㌹挴㝦㜰㡥昱㕦㄰戱㌶㈳㉥愴扢㔲㜷挴㜴㔹攳㘴捤㥣昷攱㤹昵㤹戳〱愲捣㙡〶ㄷ㌴㈱慥昵摤慤攰㍥攰ㄴ㐹㔳㜷愱扤捣つ㈷扢ㅡ㜰㕡收㑥挷慤㈵㤴㙥搲愳㥥㑥㐹搲扢摥㥣昳愰㔵昰戱愱晡㝦捥っ慦㔲㐱㠲愴昲ㄲ昸捥〳㈶晢㡦昱㍢愴攸挰㠳㑦攸〲㘳愵搴㈸㜲て〸晤昵㈵㌶㌱昷㉣㐱㐲愵扡㜷㙥㡡㐷改㌴㘷㜴摣㠲昶昷㜳愷㡢㉦扥㜱晣扦晢㥦㥡㐸㔳㕣㝢改ち敤㙣㥦㔳㌲昸㥦㕡ㄹ愷㘴ぢ㜷㈹㕣㙥晣㜷ㄶ挴ㅥ搷㕥扡㠵㐱晣ㄴ㝦捡㐵㠰ㄹㄶ扥㡢慤搰扣昱㘴挸㈴㌵㠵昲㉡㍢扥ㄳ㜷搰搸㘷㄰换㤴敢ㅤ㉦挴ㅤ戴昶扡〳愰㜲昳㌷捣ㄵ慡攴㈶扤ㅤㄷ㔳ㄵ㤲㤵㌸㜴て愰扥㥦㈱㙥㡥慤ㄹ㤲㘲㠸慢㝡〲扦攴㥡㔲戹㔸扤㜸昱挳愱昴昰慥昴㤳挷㜳㉦晥昵㌷敦㍣晦昶㔷㡥扥晢搱㑢㉦扤晤户攷慦㝥昴㘶昹攸慦㕦㝢敤㤷㡦扤㜲昵㥤敤收慢挹㥦㝥㌸昷敡㌳㘳㤷㥥戹㙣㥥㝦㘰收㤹㉦㍥㝤㜶散捣戶㤱㔴慡慦㙦摦㡥户㙥扦㍦晦戵换㍦㔳㝥晥愷摢㕣㐵慥〴ㅦ搰㔷〰昸㕤㉥㈴捦ㄵ㐹捤扦㡣㠲敥〳っ㈴昳ㅣ㈱ㅢ〳搶㔳ち晢㈴㠱扦ㄵ搳㜱ㄲつㄹ㕣㑣㜰扣散昸㘶摣㤱㐷㠳扥ち愰㜲㙡㡦っ㔲㔳散攵扦㉤㌹捣㕡㔳〱戲づつ慤㌴扡㥡挳㥣㡥扢㉤㜶㍤㐷ㅡ㘳戶㌷㕡ㅡ㘳〷ㅢ㑤㜲捥ㅤ㔱㔴挶㙢㙥づㄹ㘹㈲摤搹搹㈳挷㘳戳摣㙦攲摥㙥㘷㐱㘴敡敡ぢ攴㔱㤸㔱㙥㜸㘰㈶晡㝦㠳㉢挴㡥㐷搱ㅢ㈵㔹㔵㐸㉢愹㠸㙢㈸愸散扣〱搴㥦㐲ㅥ搷昱〵㠵摦㤲昲㜸ㅣ〵㍥慣㈸戲ぢ㠵㠶慦挳㥥晥晦〱攷㝢㤱㔴</t>
  </si>
  <si>
    <t>Weight lost (lb)</t>
  </si>
  <si>
    <t>Time per machine ( 10 &lt;T &lt;40)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</si>
</sst>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b/>
      <sz val="11"/>
      <color theme="1"/>
      <name val="Calibri"/>
      <family val="2"/>
      <scheme val="minor"/>
    </font>
    <font>
      <b/>
      <sz val="16"/>
      <color theme="1"/>
      <name val="Calibri"/>
      <family val="2"/>
      <scheme val="minor"/>
    </font>
    <font>
      <b/>
      <sz val="20"/>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00FF00"/>
        <bgColor indexed="64"/>
      </patternFill>
    </fill>
    <fill>
      <patternFill patternType="solid">
        <fgColor rgb="FF00FFFF"/>
        <bgColor indexed="64"/>
      </patternFill>
    </fill>
  </fills>
  <borders count="10">
    <border>
      <left/>
      <right/>
      <top/>
      <bottom/>
      <diagonal/>
    </border>
    <border>
      <left style="medium">
        <color theme="3" tint="-0.249977111117893"/>
      </left>
      <right/>
      <top style="medium">
        <color theme="3" tint="-0.249977111117893"/>
      </top>
      <bottom/>
      <diagonal/>
    </border>
    <border>
      <left/>
      <right/>
      <top style="medium">
        <color theme="3" tint="-0.249977111117893"/>
      </top>
      <bottom/>
      <diagonal/>
    </border>
    <border>
      <left/>
      <right style="medium">
        <color theme="3" tint="-0.249977111117893"/>
      </right>
      <top style="medium">
        <color theme="3" tint="-0.249977111117893"/>
      </top>
      <bottom/>
      <diagonal/>
    </border>
    <border>
      <left style="medium">
        <color theme="3" tint="-0.249977111117893"/>
      </left>
      <right/>
      <top/>
      <bottom/>
      <diagonal/>
    </border>
    <border>
      <left/>
      <right style="medium">
        <color theme="3" tint="-0.249977111117893"/>
      </right>
      <top/>
      <bottom/>
      <diagonal/>
    </border>
    <border>
      <left style="medium">
        <color theme="3" tint="-0.249977111117893"/>
      </left>
      <right/>
      <top/>
      <bottom style="medium">
        <color theme="3" tint="-0.249977111117893"/>
      </bottom>
      <diagonal/>
    </border>
    <border>
      <left/>
      <right/>
      <top/>
      <bottom style="medium">
        <color theme="3" tint="-0.249977111117893"/>
      </bottom>
      <diagonal/>
    </border>
    <border>
      <left/>
      <right style="medium">
        <color theme="3" tint="-0.249977111117893"/>
      </right>
      <top/>
      <bottom style="medium">
        <color theme="3" tint="-0.249977111117893"/>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xf numFmtId="0" fontId="0" fillId="0" borderId="0" xfId="0" applyAlignment="1">
      <alignment horizontal="center"/>
    </xf>
    <xf numFmtId="0" fontId="1" fillId="0" borderId="0" xfId="0" applyFont="1" applyAlignment="1">
      <alignment horizontal="center"/>
    </xf>
    <xf numFmtId="0" fontId="1" fillId="0" borderId="0" xfId="0" applyFont="1" applyAlignment="1"/>
    <xf numFmtId="0" fontId="0" fillId="0" borderId="0" xfId="0" applyBorder="1" applyAlignment="1">
      <alignment horizontal="center"/>
    </xf>
    <xf numFmtId="0" fontId="0" fillId="2" borderId="0" xfId="0" applyFill="1"/>
    <xf numFmtId="0" fontId="1" fillId="2" borderId="0" xfId="0" applyFont="1" applyFill="1"/>
    <xf numFmtId="0" fontId="0" fillId="0" borderId="0" xfId="0" applyFill="1"/>
    <xf numFmtId="1" fontId="0" fillId="0" borderId="0" xfId="0" applyNumberFormat="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0" xfId="0" applyBorder="1"/>
    <xf numFmtId="0" fontId="1" fillId="0" borderId="9" xfId="0" applyFont="1" applyBorder="1" applyAlignment="1">
      <alignment horizontal="center"/>
    </xf>
    <xf numFmtId="0" fontId="0" fillId="0" borderId="9" xfId="0" applyBorder="1" applyAlignment="1">
      <alignment horizontal="center"/>
    </xf>
    <xf numFmtId="0" fontId="0" fillId="0" borderId="9" xfId="0" applyFont="1" applyBorder="1" applyAlignment="1">
      <alignment horizontal="center"/>
    </xf>
    <xf numFmtId="0" fontId="0" fillId="0" borderId="0" xfId="0" quotePrefix="1"/>
    <xf numFmtId="0" fontId="0" fillId="2" borderId="0" xfId="0" applyFill="1" applyAlignment="1">
      <alignment horizontal="left"/>
    </xf>
    <xf numFmtId="0" fontId="1" fillId="2" borderId="9" xfId="0" applyFont="1" applyFill="1" applyBorder="1" applyAlignment="1">
      <alignment horizontal="center"/>
    </xf>
    <xf numFmtId="0" fontId="0" fillId="4" borderId="9" xfId="0" applyFill="1" applyBorder="1" applyAlignment="1">
      <alignment horizontal="center"/>
    </xf>
    <xf numFmtId="0" fontId="0" fillId="3" borderId="9" xfId="0" applyFill="1" applyBorder="1" applyAlignment="1">
      <alignment horizontal="center"/>
    </xf>
    <xf numFmtId="0" fontId="0" fillId="3" borderId="9" xfId="0" applyFill="1" applyBorder="1" applyAlignment="1" applyProtection="1">
      <alignment horizontal="center"/>
      <protection locked="0"/>
    </xf>
    <xf numFmtId="0" fontId="0" fillId="3" borderId="0" xfId="0" applyFill="1" applyBorder="1" applyAlignment="1">
      <alignment horizontal="center"/>
    </xf>
    <xf numFmtId="0" fontId="0" fillId="2" borderId="0" xfId="0" applyFill="1" applyBorder="1" applyAlignment="1">
      <alignment horizontal="center"/>
    </xf>
    <xf numFmtId="0" fontId="0" fillId="5" borderId="0" xfId="0"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6" borderId="0" xfId="0" applyFill="1" applyAlignment="1">
      <alignment horizontal="center"/>
    </xf>
    <xf numFmtId="0" fontId="3" fillId="0" borderId="0" xfId="0" applyFont="1" applyAlignment="1">
      <alignment horizontal="center"/>
    </xf>
    <xf numFmtId="0" fontId="4" fillId="0" borderId="0" xfId="0" applyFont="1"/>
    <xf numFmtId="164" fontId="4" fillId="0" borderId="0" xfId="0" applyNumberFormat="1" applyFont="1" applyAlignment="1">
      <alignment horizontal="center"/>
    </xf>
    <xf numFmtId="0" fontId="2" fillId="0" borderId="0" xfId="0" applyFont="1" applyAlignment="1">
      <alignment horizontal="center"/>
    </xf>
    <xf numFmtId="0" fontId="0" fillId="2" borderId="9" xfId="0" applyFill="1" applyBorder="1" applyAlignment="1">
      <alignment horizontal="center"/>
    </xf>
  </cellXfs>
  <cellStyles count="1">
    <cellStyle name="Normal" xfId="0" builtinId="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1"/>
  <sheetViews>
    <sheetView workbookViewId="0"/>
  </sheetViews>
  <sheetFormatPr defaultRowHeight="15" x14ac:dyDescent="0.25"/>
  <cols>
    <col min="1" max="3" width="36.7109375" customWidth="1"/>
  </cols>
  <sheetData>
    <row r="1" spans="1:16" x14ac:dyDescent="0.25">
      <c r="A1" s="1" t="s">
        <v>31</v>
      </c>
    </row>
    <row r="2" spans="1:16" x14ac:dyDescent="0.25">
      <c r="P2" t="e">
        <f ca="1">_xll.CB.RecalcCounterFN()</f>
        <v>#NAME?</v>
      </c>
    </row>
    <row r="3" spans="1:16" x14ac:dyDescent="0.25">
      <c r="A3" t="s">
        <v>32</v>
      </c>
      <c r="B3" t="s">
        <v>33</v>
      </c>
      <c r="C3">
        <v>0</v>
      </c>
    </row>
    <row r="4" spans="1:16" x14ac:dyDescent="0.25">
      <c r="A4" t="s">
        <v>34</v>
      </c>
    </row>
    <row r="5" spans="1:16" x14ac:dyDescent="0.25">
      <c r="A5" t="s">
        <v>35</v>
      </c>
    </row>
    <row r="7" spans="1:16" x14ac:dyDescent="0.25">
      <c r="A7" s="1" t="s">
        <v>36</v>
      </c>
      <c r="B7" t="s">
        <v>37</v>
      </c>
    </row>
    <row r="8" spans="1:16" x14ac:dyDescent="0.25">
      <c r="B8">
        <v>3</v>
      </c>
    </row>
    <row r="10" spans="1:16" x14ac:dyDescent="0.25">
      <c r="A10" t="s">
        <v>38</v>
      </c>
    </row>
    <row r="11" spans="1:16" x14ac:dyDescent="0.25">
      <c r="A11" t="e">
        <f>CB_DATA_!#REF!</f>
        <v>#REF!</v>
      </c>
      <c r="B11" t="e">
        <f>Inputs!#REF!</f>
        <v>#REF!</v>
      </c>
      <c r="C11" t="e">
        <f>Schedule!#REF!</f>
        <v>#REF!</v>
      </c>
    </row>
    <row r="13" spans="1:16" x14ac:dyDescent="0.25">
      <c r="A13" t="s">
        <v>39</v>
      </c>
    </row>
    <row r="14" spans="1:16" x14ac:dyDescent="0.25">
      <c r="A14" t="s">
        <v>43</v>
      </c>
      <c r="B14" t="s">
        <v>46</v>
      </c>
      <c r="C14" t="s">
        <v>49</v>
      </c>
    </row>
    <row r="16" spans="1:16" x14ac:dyDescent="0.25">
      <c r="A16" t="s">
        <v>40</v>
      </c>
    </row>
    <row r="19" spans="1:3" x14ac:dyDescent="0.25">
      <c r="A19" t="s">
        <v>41</v>
      </c>
    </row>
    <row r="20" spans="1:3" x14ac:dyDescent="0.25">
      <c r="A20">
        <v>28</v>
      </c>
      <c r="B20">
        <v>31</v>
      </c>
      <c r="C20">
        <v>31</v>
      </c>
    </row>
    <row r="25" spans="1:3" x14ac:dyDescent="0.25">
      <c r="A25" s="1" t="s">
        <v>42</v>
      </c>
    </row>
    <row r="26" spans="1:3" x14ac:dyDescent="0.25">
      <c r="A26" s="22" t="s">
        <v>44</v>
      </c>
      <c r="B26" s="22" t="s">
        <v>47</v>
      </c>
      <c r="C26" s="22" t="s">
        <v>47</v>
      </c>
    </row>
    <row r="27" spans="1:3" x14ac:dyDescent="0.25">
      <c r="A27" t="s">
        <v>50</v>
      </c>
      <c r="B27" t="s">
        <v>52</v>
      </c>
      <c r="C27" t="s">
        <v>54</v>
      </c>
    </row>
    <row r="28" spans="1:3" x14ac:dyDescent="0.25">
      <c r="A28" s="22" t="s">
        <v>45</v>
      </c>
      <c r="B28" s="22" t="s">
        <v>45</v>
      </c>
      <c r="C28" s="22" t="s">
        <v>45</v>
      </c>
    </row>
    <row r="29" spans="1:3" x14ac:dyDescent="0.25">
      <c r="B29" s="22" t="s">
        <v>44</v>
      </c>
      <c r="C29" s="22" t="s">
        <v>44</v>
      </c>
    </row>
    <row r="30" spans="1:3" x14ac:dyDescent="0.25">
      <c r="B30" t="s">
        <v>51</v>
      </c>
      <c r="C30" t="s">
        <v>53</v>
      </c>
    </row>
    <row r="31" spans="1:3" x14ac:dyDescent="0.25">
      <c r="B31" s="22" t="s">
        <v>45</v>
      </c>
      <c r="C31" s="22" t="s">
        <v>45</v>
      </c>
    </row>
  </sheetData>
  <pageMargins left="0.7" right="0.7" top="0.75" bottom="0.75" header="0.3" footer="0.3"/>
  <pageSetup paperSize="20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I16"/>
  <sheetViews>
    <sheetView tabSelected="1" zoomScale="75" zoomScaleNormal="75" workbookViewId="0">
      <selection activeCell="C17" sqref="C17"/>
    </sheetView>
  </sheetViews>
  <sheetFormatPr defaultRowHeight="15" x14ac:dyDescent="0.25"/>
  <cols>
    <col min="2" max="2" width="31.7109375" customWidth="1"/>
    <col min="3" max="3" width="29.140625" bestFit="1" customWidth="1"/>
    <col min="4" max="4" width="28" bestFit="1" customWidth="1"/>
    <col min="5" max="5" width="17.85546875" customWidth="1"/>
    <col min="6" max="6" width="14.28515625" customWidth="1"/>
  </cols>
  <sheetData>
    <row r="1" spans="2:9" ht="21" x14ac:dyDescent="0.35">
      <c r="B1" s="37" t="s">
        <v>22</v>
      </c>
      <c r="C1" s="37"/>
      <c r="D1" s="37"/>
      <c r="E1" s="37"/>
    </row>
    <row r="2" spans="2:9" x14ac:dyDescent="0.25">
      <c r="B2" s="6" t="s">
        <v>0</v>
      </c>
      <c r="C2" s="28">
        <v>5</v>
      </c>
      <c r="D2" s="5"/>
      <c r="E2" s="6"/>
      <c r="F2" s="6"/>
    </row>
    <row r="3" spans="2:9" x14ac:dyDescent="0.25">
      <c r="B3" s="6"/>
      <c r="C3" s="29"/>
      <c r="D3" s="29" t="s">
        <v>48</v>
      </c>
      <c r="E3" s="6"/>
      <c r="F3" s="6"/>
    </row>
    <row r="4" spans="2:9" x14ac:dyDescent="0.25">
      <c r="B4" s="6" t="s">
        <v>5</v>
      </c>
      <c r="C4" s="30">
        <v>1800</v>
      </c>
      <c r="D4" s="28">
        <v>200</v>
      </c>
      <c r="E4" s="6"/>
      <c r="F4" s="6"/>
    </row>
    <row r="5" spans="2:9" x14ac:dyDescent="0.25">
      <c r="B5" s="6"/>
      <c r="C5" s="5"/>
      <c r="D5" s="29"/>
      <c r="E5" s="6"/>
      <c r="F5" s="6"/>
    </row>
    <row r="6" spans="2:9" x14ac:dyDescent="0.25">
      <c r="B6" s="6" t="s">
        <v>14</v>
      </c>
      <c r="C6" s="30">
        <v>1800</v>
      </c>
      <c r="D6" s="28">
        <v>100</v>
      </c>
      <c r="E6" s="6"/>
      <c r="F6" s="6"/>
    </row>
    <row r="7" spans="2:9" x14ac:dyDescent="0.25">
      <c r="B7" s="6"/>
      <c r="C7" s="29"/>
      <c r="D7" s="29"/>
      <c r="E7" s="6"/>
      <c r="F7" s="6"/>
    </row>
    <row r="8" spans="2:9" x14ac:dyDescent="0.25">
      <c r="B8" s="6" t="s">
        <v>6</v>
      </c>
      <c r="C8" s="31">
        <v>3500</v>
      </c>
      <c r="D8" s="29"/>
      <c r="E8" s="6"/>
      <c r="F8" s="6"/>
    </row>
    <row r="9" spans="2:9" x14ac:dyDescent="0.25">
      <c r="B9" s="6"/>
      <c r="C9" s="29"/>
      <c r="D9" s="29"/>
      <c r="E9" s="6"/>
      <c r="F9" s="6"/>
    </row>
    <row r="10" spans="2:9" x14ac:dyDescent="0.25">
      <c r="B10" s="6" t="s">
        <v>56</v>
      </c>
      <c r="C10" s="30">
        <v>40</v>
      </c>
      <c r="D10" s="32">
        <v>5</v>
      </c>
      <c r="E10" s="6"/>
      <c r="F10" s="6"/>
    </row>
    <row r="11" spans="2:9" s="8" customFormat="1" x14ac:dyDescent="0.25">
      <c r="B11" s="6"/>
      <c r="C11" s="6"/>
      <c r="D11" s="23"/>
      <c r="E11" s="6"/>
      <c r="F11" s="6"/>
    </row>
    <row r="12" spans="2:9" x14ac:dyDescent="0.25">
      <c r="B12" s="7" t="s">
        <v>1</v>
      </c>
      <c r="C12" s="24" t="s">
        <v>9</v>
      </c>
      <c r="D12" s="24" t="s">
        <v>10</v>
      </c>
      <c r="E12" s="24" t="s">
        <v>25</v>
      </c>
      <c r="F12" s="24" t="s">
        <v>24</v>
      </c>
    </row>
    <row r="13" spans="2:9" x14ac:dyDescent="0.25">
      <c r="B13" s="6" t="s">
        <v>2</v>
      </c>
      <c r="C13" s="25">
        <v>400</v>
      </c>
      <c r="D13" s="26">
        <v>800</v>
      </c>
      <c r="E13" s="26">
        <v>10</v>
      </c>
      <c r="F13" s="38">
        <f>((TimePerMachine-TreadmillMinWarmup)*TreadmillNormalRate+TreadmillMinWarmup*TreadmillWarmupRate)/60</f>
        <v>466.66666666666669</v>
      </c>
    </row>
    <row r="14" spans="2:9" x14ac:dyDescent="0.25">
      <c r="B14" s="6" t="s">
        <v>23</v>
      </c>
      <c r="C14" s="27">
        <v>500</v>
      </c>
      <c r="D14" s="26">
        <v>600</v>
      </c>
      <c r="E14" s="26">
        <v>5</v>
      </c>
      <c r="F14" s="38">
        <f>((TimePerMachine-EllipticalMinWarmup)*EllipticalNormalRate+EllipticalMinWarmup*ElipticalWarmupRate)/60</f>
        <v>391.66666666666669</v>
      </c>
      <c r="G14" s="8"/>
      <c r="H14" s="8"/>
      <c r="I14" s="8"/>
    </row>
    <row r="15" spans="2:9" x14ac:dyDescent="0.25">
      <c r="B15" s="6" t="s">
        <v>4</v>
      </c>
      <c r="C15" s="26">
        <v>600</v>
      </c>
      <c r="D15" s="26">
        <v>900</v>
      </c>
      <c r="E15" s="26">
        <v>0</v>
      </c>
      <c r="F15" s="38">
        <f>((TimePerMachine-StairmasterMinWarmup)*StairmasterNormalRate+StairmasterMinWarmup*StairmasterWarmupRate)/60</f>
        <v>600</v>
      </c>
      <c r="G15" s="8"/>
      <c r="H15" s="8"/>
      <c r="I15" s="8"/>
    </row>
    <row r="16" spans="2:9" x14ac:dyDescent="0.25">
      <c r="B16" s="6"/>
      <c r="C16" s="6"/>
      <c r="D16" s="6"/>
      <c r="E16" s="6"/>
    </row>
  </sheetData>
  <mergeCells count="1">
    <mergeCell ref="B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V60"/>
  <sheetViews>
    <sheetView zoomScale="75" zoomScaleNormal="75" workbookViewId="0">
      <selection activeCell="S15" sqref="S15"/>
    </sheetView>
  </sheetViews>
  <sheetFormatPr defaultRowHeight="15" x14ac:dyDescent="0.25"/>
  <cols>
    <col min="3" max="3" width="10.42578125" bestFit="1" customWidth="1"/>
    <col min="4" max="4" width="9.85546875" bestFit="1" customWidth="1"/>
    <col min="5" max="5" width="8.5703125" customWidth="1"/>
    <col min="6" max="6" width="12" bestFit="1" customWidth="1"/>
    <col min="7" max="8" width="15.140625" customWidth="1"/>
    <col min="9" max="9" width="15.42578125" customWidth="1"/>
    <col min="10" max="10" width="2.140625" customWidth="1"/>
    <col min="11" max="13" width="14.28515625" customWidth="1"/>
    <col min="14" max="14" width="18.7109375" customWidth="1"/>
    <col min="15" max="17" width="2.7109375" customWidth="1"/>
    <col min="18" max="18" width="27.42578125" bestFit="1" customWidth="1"/>
    <col min="19" max="19" width="12.42578125" customWidth="1"/>
    <col min="20" max="20" width="10.28515625" customWidth="1"/>
    <col min="21" max="21" width="11.42578125" customWidth="1"/>
    <col min="22" max="23" width="12.140625" bestFit="1" customWidth="1"/>
    <col min="24" max="24" width="16" bestFit="1" customWidth="1"/>
  </cols>
  <sheetData>
    <row r="1" spans="1:22" ht="15.75" thickBot="1" x14ac:dyDescent="0.3">
      <c r="L1" s="18"/>
      <c r="M1" s="18"/>
      <c r="N1" s="18"/>
    </row>
    <row r="2" spans="1:22" x14ac:dyDescent="0.25">
      <c r="A2" s="3" t="s">
        <v>7</v>
      </c>
      <c r="B2" s="3" t="s">
        <v>8</v>
      </c>
      <c r="C2" s="3"/>
      <c r="D2" s="10" t="s">
        <v>2</v>
      </c>
      <c r="E2" s="11" t="s">
        <v>3</v>
      </c>
      <c r="F2" s="12" t="s">
        <v>4</v>
      </c>
      <c r="G2" s="3" t="s">
        <v>11</v>
      </c>
      <c r="H2" s="3" t="s">
        <v>29</v>
      </c>
      <c r="I2" s="3" t="s">
        <v>30</v>
      </c>
      <c r="J2" s="2"/>
      <c r="K2" s="19" t="s">
        <v>7</v>
      </c>
      <c r="L2" s="19" t="s">
        <v>2</v>
      </c>
      <c r="M2" s="19" t="s">
        <v>3</v>
      </c>
      <c r="N2" s="19" t="s">
        <v>4</v>
      </c>
      <c r="O2" s="2"/>
      <c r="P2" s="2"/>
      <c r="Q2" s="2"/>
      <c r="R2" s="1" t="s">
        <v>15</v>
      </c>
      <c r="S2" s="2">
        <f>Inputs!C2*Inputs!C8</f>
        <v>17500</v>
      </c>
    </row>
    <row r="3" spans="1:22" x14ac:dyDescent="0.25">
      <c r="A3" s="2">
        <v>1</v>
      </c>
      <c r="B3" s="2">
        <v>1</v>
      </c>
      <c r="C3" s="2"/>
      <c r="D3" s="13">
        <v>1</v>
      </c>
      <c r="E3" s="5">
        <v>0</v>
      </c>
      <c r="F3" s="14">
        <v>1</v>
      </c>
      <c r="G3" s="2">
        <f t="shared" ref="G3:G30" si="0">SUM(D3:F3)</f>
        <v>2</v>
      </c>
      <c r="H3" s="2">
        <v>2</v>
      </c>
      <c r="I3" s="2">
        <v>2</v>
      </c>
      <c r="J3" s="2"/>
      <c r="K3" s="20">
        <v>1</v>
      </c>
      <c r="L3" s="20">
        <f>SUM(D3:D9)</f>
        <v>4</v>
      </c>
      <c r="M3" s="20">
        <f>SUM(E3:E9)</f>
        <v>4</v>
      </c>
      <c r="N3" s="20">
        <f>SUM(F3:F9)</f>
        <v>2</v>
      </c>
      <c r="O3" s="2"/>
      <c r="P3" s="2"/>
      <c r="Q3" s="2"/>
      <c r="R3" s="1"/>
      <c r="S3" s="2"/>
      <c r="T3" s="3"/>
      <c r="U3" s="3"/>
      <c r="V3" s="3"/>
    </row>
    <row r="4" spans="1:22" x14ac:dyDescent="0.25">
      <c r="A4" s="2">
        <v>1</v>
      </c>
      <c r="B4" s="2">
        <v>2</v>
      </c>
      <c r="C4" s="2"/>
      <c r="D4" s="13">
        <v>1</v>
      </c>
      <c r="E4" s="5">
        <v>0</v>
      </c>
      <c r="F4" s="14">
        <v>1</v>
      </c>
      <c r="G4" s="2">
        <f t="shared" si="0"/>
        <v>2</v>
      </c>
      <c r="H4" s="2">
        <v>2</v>
      </c>
      <c r="I4" s="2">
        <v>2</v>
      </c>
      <c r="J4" s="2"/>
      <c r="K4" s="20">
        <v>2</v>
      </c>
      <c r="L4" s="20">
        <f>SUM(D10:D16)</f>
        <v>4</v>
      </c>
      <c r="M4" s="20">
        <f>SUM(E10:E16)</f>
        <v>4</v>
      </c>
      <c r="N4" s="20">
        <f>SUM(F10:F16)</f>
        <v>2</v>
      </c>
      <c r="O4" s="2"/>
      <c r="P4" s="2"/>
      <c r="Q4" s="2"/>
      <c r="R4" s="1" t="s">
        <v>18</v>
      </c>
      <c r="S4" s="33">
        <f>Calories!K17</f>
        <v>23216.666666666672</v>
      </c>
      <c r="T4" s="2"/>
      <c r="U4" s="2"/>
      <c r="V4" s="2"/>
    </row>
    <row r="5" spans="1:22" x14ac:dyDescent="0.25">
      <c r="A5" s="2">
        <v>1</v>
      </c>
      <c r="B5" s="2">
        <v>3</v>
      </c>
      <c r="C5" s="2"/>
      <c r="D5" s="13">
        <v>1</v>
      </c>
      <c r="E5" s="5">
        <v>0</v>
      </c>
      <c r="F5" s="14">
        <v>0</v>
      </c>
      <c r="G5" s="2">
        <f t="shared" si="0"/>
        <v>1</v>
      </c>
      <c r="H5" s="2">
        <v>2</v>
      </c>
      <c r="I5" s="2">
        <v>2</v>
      </c>
      <c r="J5" s="2"/>
      <c r="K5" s="20">
        <v>3</v>
      </c>
      <c r="L5" s="20">
        <f>SUM(D17:D23)</f>
        <v>5</v>
      </c>
      <c r="M5" s="20">
        <f>SUM(E17:E23)</f>
        <v>4</v>
      </c>
      <c r="N5" s="20">
        <f>SUM(F17:F23)</f>
        <v>5</v>
      </c>
      <c r="O5" s="2"/>
      <c r="P5" s="2"/>
      <c r="Q5" s="2"/>
      <c r="R5" s="1"/>
      <c r="S5" s="2"/>
      <c r="T5" s="2"/>
      <c r="U5" s="2"/>
      <c r="V5" s="2"/>
    </row>
    <row r="6" spans="1:22" ht="26.25" x14ac:dyDescent="0.4">
      <c r="A6" s="2">
        <v>1</v>
      </c>
      <c r="B6" s="2">
        <v>4</v>
      </c>
      <c r="C6" s="2" t="s">
        <v>27</v>
      </c>
      <c r="D6" s="13">
        <v>1</v>
      </c>
      <c r="E6" s="5">
        <v>1</v>
      </c>
      <c r="F6" s="14">
        <v>0</v>
      </c>
      <c r="G6" s="2">
        <f t="shared" si="0"/>
        <v>2</v>
      </c>
      <c r="H6" s="2">
        <v>2</v>
      </c>
      <c r="I6" s="2">
        <v>0</v>
      </c>
      <c r="J6" s="2"/>
      <c r="K6" s="21">
        <v>4</v>
      </c>
      <c r="L6" s="21">
        <f>SUM(D24:D30)</f>
        <v>7</v>
      </c>
      <c r="M6" s="21">
        <f>SUM(E24:E30)</f>
        <v>2</v>
      </c>
      <c r="N6" s="21">
        <f>SUM(F24:F30)</f>
        <v>5</v>
      </c>
      <c r="O6" s="2"/>
      <c r="P6" s="2"/>
      <c r="Q6" s="2"/>
      <c r="R6" s="35" t="s">
        <v>21</v>
      </c>
      <c r="S6" s="34" t="str">
        <f>IF((S4&gt;S2),"Yes! :D","No! :'(")</f>
        <v>Yes! :D</v>
      </c>
      <c r="T6" s="2"/>
      <c r="U6" s="2"/>
      <c r="V6" s="2"/>
    </row>
    <row r="7" spans="1:22" x14ac:dyDescent="0.25">
      <c r="A7" s="2">
        <v>1</v>
      </c>
      <c r="B7" s="2">
        <v>5</v>
      </c>
      <c r="C7" s="2" t="s">
        <v>28</v>
      </c>
      <c r="D7" s="13">
        <v>0</v>
      </c>
      <c r="E7" s="5">
        <v>1</v>
      </c>
      <c r="F7" s="14">
        <v>0</v>
      </c>
      <c r="G7" s="2">
        <f t="shared" si="0"/>
        <v>1</v>
      </c>
      <c r="H7" s="2">
        <v>2</v>
      </c>
      <c r="I7" s="2">
        <v>0</v>
      </c>
      <c r="J7" s="2"/>
      <c r="K7" s="20" t="s">
        <v>12</v>
      </c>
      <c r="L7" s="20">
        <f>SUM(L3:L6)</f>
        <v>20</v>
      </c>
      <c r="M7" s="20">
        <f t="shared" ref="M7:N7" si="1">SUM(M3:M6)</f>
        <v>14</v>
      </c>
      <c r="N7" s="20">
        <f t="shared" si="1"/>
        <v>14</v>
      </c>
      <c r="O7" s="2"/>
      <c r="P7" s="2"/>
      <c r="Q7" s="2"/>
      <c r="S7" s="2"/>
      <c r="T7" s="2"/>
      <c r="U7" s="2"/>
      <c r="V7" s="2"/>
    </row>
    <row r="8" spans="1:22" ht="18.75" x14ac:dyDescent="0.3">
      <c r="A8" s="2">
        <v>1</v>
      </c>
      <c r="B8" s="2">
        <v>6</v>
      </c>
      <c r="C8" s="2"/>
      <c r="D8" s="13">
        <v>0</v>
      </c>
      <c r="E8" s="5">
        <v>1</v>
      </c>
      <c r="F8" s="14">
        <v>0</v>
      </c>
      <c r="G8" s="2">
        <f t="shared" si="0"/>
        <v>1</v>
      </c>
      <c r="H8" s="2">
        <v>2</v>
      </c>
      <c r="I8" s="2">
        <v>2</v>
      </c>
      <c r="J8" s="2"/>
      <c r="K8" s="2"/>
      <c r="L8" s="2"/>
      <c r="M8" s="2"/>
      <c r="N8" s="2"/>
      <c r="O8" s="2"/>
      <c r="P8" s="2"/>
      <c r="Q8" s="2"/>
      <c r="R8" s="35" t="s">
        <v>55</v>
      </c>
      <c r="S8" s="36">
        <f>S4/3500</f>
        <v>6.6333333333333346</v>
      </c>
      <c r="T8" s="2"/>
      <c r="U8" s="2"/>
      <c r="V8" s="2"/>
    </row>
    <row r="9" spans="1:22" x14ac:dyDescent="0.25">
      <c r="A9" s="2">
        <v>1</v>
      </c>
      <c r="B9" s="2">
        <v>7</v>
      </c>
      <c r="C9" s="2" t="s">
        <v>28</v>
      </c>
      <c r="D9" s="13">
        <v>0</v>
      </c>
      <c r="E9" s="5">
        <v>1</v>
      </c>
      <c r="F9" s="14">
        <v>0</v>
      </c>
      <c r="G9" s="2">
        <f t="shared" si="0"/>
        <v>1</v>
      </c>
      <c r="H9" s="2">
        <v>2</v>
      </c>
      <c r="I9" s="2">
        <v>0</v>
      </c>
      <c r="J9" s="2"/>
      <c r="K9" s="2"/>
      <c r="L9" s="2" t="s">
        <v>26</v>
      </c>
      <c r="M9" s="2" t="s">
        <v>26</v>
      </c>
      <c r="N9" s="2" t="s">
        <v>26</v>
      </c>
      <c r="O9" s="2"/>
      <c r="P9" s="2"/>
      <c r="Q9" s="2"/>
      <c r="R9" s="2"/>
      <c r="S9" s="2"/>
      <c r="T9" s="2"/>
      <c r="U9" s="2"/>
    </row>
    <row r="10" spans="1:22" x14ac:dyDescent="0.25">
      <c r="A10" s="2">
        <v>2</v>
      </c>
      <c r="B10" s="2">
        <v>1</v>
      </c>
      <c r="C10" s="2"/>
      <c r="D10" s="13">
        <v>1</v>
      </c>
      <c r="E10" s="5">
        <v>0</v>
      </c>
      <c r="F10" s="14">
        <v>1</v>
      </c>
      <c r="G10" s="2">
        <f t="shared" si="0"/>
        <v>2</v>
      </c>
      <c r="H10" s="2">
        <v>2</v>
      </c>
      <c r="I10" s="2">
        <v>2</v>
      </c>
      <c r="J10" s="2"/>
      <c r="K10" s="2"/>
      <c r="L10" s="5"/>
      <c r="M10" s="5"/>
      <c r="N10" s="5"/>
      <c r="O10" s="2"/>
      <c r="P10" s="2"/>
      <c r="Q10" s="2"/>
      <c r="R10" s="3"/>
      <c r="S10" s="3"/>
      <c r="T10" s="3"/>
      <c r="U10" s="4"/>
    </row>
    <row r="11" spans="1:22" x14ac:dyDescent="0.25">
      <c r="A11" s="2">
        <v>2</v>
      </c>
      <c r="B11" s="2">
        <v>2</v>
      </c>
      <c r="C11" s="2"/>
      <c r="D11" s="13">
        <v>0</v>
      </c>
      <c r="E11" s="5">
        <v>1</v>
      </c>
      <c r="F11" s="14">
        <v>1</v>
      </c>
      <c r="G11" s="2">
        <f t="shared" si="0"/>
        <v>2</v>
      </c>
      <c r="H11" s="2">
        <v>2</v>
      </c>
      <c r="I11" s="2">
        <v>2</v>
      </c>
      <c r="J11" s="2"/>
      <c r="K11" s="19" t="s">
        <v>7</v>
      </c>
      <c r="L11" s="19" t="s">
        <v>2</v>
      </c>
      <c r="M11" s="19" t="s">
        <v>3</v>
      </c>
      <c r="N11" s="19" t="s">
        <v>4</v>
      </c>
      <c r="O11" s="2"/>
      <c r="P11" s="2"/>
      <c r="Q11" s="2"/>
      <c r="R11" s="2"/>
      <c r="S11" s="2"/>
      <c r="T11" s="2"/>
      <c r="U11" s="2"/>
    </row>
    <row r="12" spans="1:22" x14ac:dyDescent="0.25">
      <c r="A12" s="2">
        <v>2</v>
      </c>
      <c r="B12" s="2">
        <v>3</v>
      </c>
      <c r="C12" s="2"/>
      <c r="D12" s="13">
        <v>1</v>
      </c>
      <c r="E12" s="5">
        <v>0</v>
      </c>
      <c r="F12" s="14">
        <v>0</v>
      </c>
      <c r="G12" s="2">
        <f t="shared" si="0"/>
        <v>1</v>
      </c>
      <c r="H12" s="2">
        <v>2</v>
      </c>
      <c r="I12" s="2">
        <v>2</v>
      </c>
      <c r="J12" s="2"/>
      <c r="K12" s="20">
        <v>1</v>
      </c>
      <c r="L12" s="20">
        <v>4</v>
      </c>
      <c r="M12" s="20">
        <v>4</v>
      </c>
      <c r="N12" s="20">
        <v>2</v>
      </c>
      <c r="O12" s="2"/>
      <c r="P12" s="2"/>
      <c r="Q12" s="2"/>
      <c r="R12" s="2"/>
      <c r="S12" s="2"/>
      <c r="T12" s="2"/>
      <c r="U12" s="2"/>
    </row>
    <row r="13" spans="1:22" x14ac:dyDescent="0.25">
      <c r="A13" s="2">
        <v>2</v>
      </c>
      <c r="B13" s="2">
        <v>4</v>
      </c>
      <c r="C13" s="2" t="s">
        <v>27</v>
      </c>
      <c r="D13" s="13">
        <v>0</v>
      </c>
      <c r="E13" s="5">
        <v>1</v>
      </c>
      <c r="F13" s="14">
        <v>0</v>
      </c>
      <c r="G13" s="2">
        <f t="shared" si="0"/>
        <v>1</v>
      </c>
      <c r="H13" s="2">
        <v>2</v>
      </c>
      <c r="I13" s="2">
        <v>0</v>
      </c>
      <c r="J13" s="2"/>
      <c r="K13" s="20">
        <v>2</v>
      </c>
      <c r="L13" s="20">
        <v>4</v>
      </c>
      <c r="M13" s="20">
        <v>4</v>
      </c>
      <c r="N13" s="20">
        <v>2</v>
      </c>
      <c r="O13" s="2"/>
      <c r="P13" s="2"/>
      <c r="Q13" s="2"/>
      <c r="R13" s="2"/>
      <c r="S13" s="2"/>
      <c r="T13" s="2"/>
      <c r="U13" s="2"/>
    </row>
    <row r="14" spans="1:22" x14ac:dyDescent="0.25">
      <c r="A14" s="2">
        <v>2</v>
      </c>
      <c r="B14" s="2">
        <v>5</v>
      </c>
      <c r="C14" s="2" t="s">
        <v>28</v>
      </c>
      <c r="D14" s="13">
        <v>0</v>
      </c>
      <c r="E14" s="5">
        <v>1</v>
      </c>
      <c r="F14" s="14">
        <v>0</v>
      </c>
      <c r="G14" s="2">
        <f t="shared" si="0"/>
        <v>1</v>
      </c>
      <c r="H14" s="2">
        <v>2</v>
      </c>
      <c r="I14" s="2">
        <v>0</v>
      </c>
      <c r="J14" s="2"/>
      <c r="K14" s="20">
        <v>3</v>
      </c>
      <c r="L14" s="20">
        <v>5</v>
      </c>
      <c r="M14" s="20">
        <v>4</v>
      </c>
      <c r="N14" s="20">
        <v>5</v>
      </c>
      <c r="O14" s="2"/>
      <c r="P14" s="2"/>
      <c r="Q14" s="2"/>
      <c r="R14" s="2"/>
      <c r="S14" s="2"/>
      <c r="T14" s="2"/>
      <c r="U14" s="2"/>
    </row>
    <row r="15" spans="1:22" x14ac:dyDescent="0.25">
      <c r="A15" s="2">
        <v>2</v>
      </c>
      <c r="B15" s="2">
        <v>6</v>
      </c>
      <c r="C15" s="2"/>
      <c r="D15" s="13">
        <v>1</v>
      </c>
      <c r="E15" s="5">
        <v>0</v>
      </c>
      <c r="F15" s="14">
        <v>0</v>
      </c>
      <c r="G15" s="2">
        <f t="shared" si="0"/>
        <v>1</v>
      </c>
      <c r="H15" s="2">
        <v>2</v>
      </c>
      <c r="I15" s="2">
        <v>2</v>
      </c>
      <c r="J15" s="2"/>
      <c r="K15" s="20">
        <v>4</v>
      </c>
      <c r="L15" s="20">
        <v>7</v>
      </c>
      <c r="M15" s="20">
        <v>5</v>
      </c>
      <c r="N15" s="20">
        <v>5</v>
      </c>
      <c r="O15" s="2"/>
      <c r="P15" s="2"/>
      <c r="Q15" s="2"/>
      <c r="R15" s="2"/>
      <c r="S15" s="2"/>
      <c r="T15" s="2"/>
      <c r="U15" s="2"/>
    </row>
    <row r="16" spans="1:22" x14ac:dyDescent="0.25">
      <c r="A16" s="2">
        <v>2</v>
      </c>
      <c r="B16" s="2">
        <v>7</v>
      </c>
      <c r="C16" s="2" t="s">
        <v>28</v>
      </c>
      <c r="D16" s="13">
        <v>1</v>
      </c>
      <c r="E16" s="5">
        <v>1</v>
      </c>
      <c r="F16" s="14">
        <v>0</v>
      </c>
      <c r="G16" s="2">
        <f t="shared" si="0"/>
        <v>2</v>
      </c>
      <c r="H16" s="2">
        <v>2</v>
      </c>
      <c r="I16" s="2">
        <v>0</v>
      </c>
      <c r="J16" s="2"/>
      <c r="K16" s="19" t="s">
        <v>12</v>
      </c>
      <c r="L16" s="19">
        <f>SUM(L12:L15)</f>
        <v>20</v>
      </c>
      <c r="M16" s="19">
        <f t="shared" ref="M16:N16" si="2">SUM(M12:M15)</f>
        <v>17</v>
      </c>
      <c r="N16" s="19">
        <f t="shared" si="2"/>
        <v>14</v>
      </c>
      <c r="O16" s="2"/>
      <c r="P16" s="2"/>
      <c r="Q16" s="2"/>
      <c r="R16" s="2"/>
      <c r="S16" s="2"/>
      <c r="T16" s="2"/>
      <c r="U16" s="2"/>
    </row>
    <row r="17" spans="1:21" x14ac:dyDescent="0.25">
      <c r="A17" s="2">
        <v>3</v>
      </c>
      <c r="B17" s="2">
        <v>1</v>
      </c>
      <c r="C17" s="2"/>
      <c r="D17" s="13">
        <v>1</v>
      </c>
      <c r="E17" s="5">
        <v>0</v>
      </c>
      <c r="F17" s="14">
        <v>1</v>
      </c>
      <c r="G17" s="2">
        <f t="shared" si="0"/>
        <v>2</v>
      </c>
      <c r="H17" s="2">
        <v>2</v>
      </c>
      <c r="I17" s="2">
        <v>2</v>
      </c>
      <c r="J17" s="2"/>
      <c r="K17" s="2"/>
      <c r="L17" s="2"/>
      <c r="M17" s="2"/>
      <c r="N17" s="2"/>
      <c r="O17" s="2"/>
      <c r="P17" s="2"/>
      <c r="Q17" s="2"/>
      <c r="R17" s="2"/>
      <c r="S17" s="2"/>
      <c r="T17" s="2"/>
      <c r="U17" s="2"/>
    </row>
    <row r="18" spans="1:21" x14ac:dyDescent="0.25">
      <c r="A18" s="2">
        <v>3</v>
      </c>
      <c r="B18" s="2">
        <v>2</v>
      </c>
      <c r="C18" s="2"/>
      <c r="D18" s="13">
        <v>1</v>
      </c>
      <c r="E18" s="5">
        <v>0</v>
      </c>
      <c r="F18" s="14">
        <v>1</v>
      </c>
      <c r="G18" s="2">
        <f t="shared" si="0"/>
        <v>2</v>
      </c>
      <c r="H18" s="2">
        <v>2</v>
      </c>
      <c r="I18" s="2">
        <v>2</v>
      </c>
      <c r="J18" s="2"/>
      <c r="K18" s="2"/>
      <c r="L18" s="2"/>
      <c r="M18" s="2"/>
      <c r="N18" s="2"/>
      <c r="O18" s="2"/>
      <c r="P18" s="2"/>
      <c r="Q18" s="2"/>
      <c r="R18" s="2"/>
      <c r="S18" s="2"/>
      <c r="T18" s="2"/>
      <c r="U18" s="2"/>
    </row>
    <row r="19" spans="1:21" x14ac:dyDescent="0.25">
      <c r="A19" s="2">
        <v>3</v>
      </c>
      <c r="B19" s="2">
        <v>3</v>
      </c>
      <c r="C19" s="2"/>
      <c r="D19" s="13">
        <v>0</v>
      </c>
      <c r="E19" s="5">
        <v>1</v>
      </c>
      <c r="F19" s="14">
        <v>1</v>
      </c>
      <c r="G19" s="2">
        <f t="shared" si="0"/>
        <v>2</v>
      </c>
      <c r="H19" s="2">
        <v>2</v>
      </c>
      <c r="I19" s="2">
        <v>2</v>
      </c>
      <c r="J19" s="2"/>
      <c r="L19" s="2"/>
      <c r="M19" s="2"/>
      <c r="N19" s="2"/>
      <c r="O19" s="2"/>
      <c r="P19" s="2"/>
      <c r="Q19" s="2"/>
      <c r="R19" s="2"/>
      <c r="S19" s="2"/>
      <c r="T19" s="2"/>
      <c r="U19" s="2"/>
    </row>
    <row r="20" spans="1:21" x14ac:dyDescent="0.25">
      <c r="A20" s="2">
        <v>3</v>
      </c>
      <c r="B20" s="2">
        <v>4</v>
      </c>
      <c r="C20" s="2" t="s">
        <v>27</v>
      </c>
      <c r="D20" s="13">
        <v>0</v>
      </c>
      <c r="E20" s="5">
        <v>1</v>
      </c>
      <c r="F20" s="14">
        <v>1</v>
      </c>
      <c r="G20" s="2">
        <f t="shared" si="0"/>
        <v>2</v>
      </c>
      <c r="H20" s="2">
        <v>2</v>
      </c>
      <c r="I20" s="2">
        <v>0</v>
      </c>
      <c r="J20" s="2"/>
      <c r="L20" s="2"/>
      <c r="M20" s="2"/>
      <c r="N20" s="2"/>
      <c r="O20" s="2"/>
      <c r="P20" s="2"/>
      <c r="Q20" s="2"/>
      <c r="R20" s="2"/>
      <c r="S20" s="2"/>
      <c r="T20" s="2"/>
      <c r="U20" s="2"/>
    </row>
    <row r="21" spans="1:21" x14ac:dyDescent="0.25">
      <c r="A21" s="2">
        <v>3</v>
      </c>
      <c r="B21" s="2">
        <v>5</v>
      </c>
      <c r="C21" s="2" t="s">
        <v>28</v>
      </c>
      <c r="D21" s="13">
        <v>1</v>
      </c>
      <c r="E21" s="5">
        <v>1</v>
      </c>
      <c r="F21" s="14">
        <v>0</v>
      </c>
      <c r="G21" s="2">
        <f t="shared" si="0"/>
        <v>2</v>
      </c>
      <c r="H21" s="2">
        <v>2</v>
      </c>
      <c r="I21" s="2">
        <v>0</v>
      </c>
      <c r="J21" s="2"/>
      <c r="L21" s="2"/>
      <c r="M21" s="2"/>
      <c r="N21" s="2"/>
      <c r="O21" s="2"/>
      <c r="P21" s="2"/>
      <c r="Q21" s="2"/>
      <c r="R21" s="2"/>
      <c r="S21" s="2"/>
      <c r="T21" s="2"/>
      <c r="U21" s="2"/>
    </row>
    <row r="22" spans="1:21" x14ac:dyDescent="0.25">
      <c r="A22" s="2">
        <v>3</v>
      </c>
      <c r="B22" s="2">
        <v>6</v>
      </c>
      <c r="C22" s="2"/>
      <c r="D22" s="13">
        <v>1</v>
      </c>
      <c r="E22" s="5">
        <v>0</v>
      </c>
      <c r="F22" s="14">
        <v>1</v>
      </c>
      <c r="G22" s="2">
        <f t="shared" si="0"/>
        <v>2</v>
      </c>
      <c r="H22" s="2">
        <v>2</v>
      </c>
      <c r="I22" s="2">
        <v>2</v>
      </c>
      <c r="J22" s="2"/>
      <c r="L22" s="2"/>
      <c r="M22" s="2"/>
      <c r="N22" s="2"/>
      <c r="O22" s="2"/>
      <c r="P22" s="2"/>
      <c r="Q22" s="2"/>
      <c r="R22" s="2"/>
      <c r="S22" s="2"/>
      <c r="T22" s="2"/>
      <c r="U22" s="2"/>
    </row>
    <row r="23" spans="1:21" x14ac:dyDescent="0.25">
      <c r="A23" s="2">
        <v>3</v>
      </c>
      <c r="B23" s="2">
        <v>7</v>
      </c>
      <c r="C23" s="2" t="s">
        <v>28</v>
      </c>
      <c r="D23" s="13">
        <v>1</v>
      </c>
      <c r="E23" s="5">
        <v>1</v>
      </c>
      <c r="F23" s="14">
        <v>0</v>
      </c>
      <c r="G23" s="2">
        <f t="shared" si="0"/>
        <v>2</v>
      </c>
      <c r="H23" s="2">
        <v>2</v>
      </c>
      <c r="I23" s="2">
        <v>0</v>
      </c>
      <c r="J23" s="2"/>
      <c r="L23" s="2"/>
      <c r="M23" s="2"/>
      <c r="N23" s="2"/>
      <c r="O23" s="2"/>
      <c r="P23" s="2"/>
      <c r="Q23" s="2"/>
      <c r="R23" s="2"/>
      <c r="S23" s="2"/>
      <c r="T23" s="2"/>
      <c r="U23" s="2"/>
    </row>
    <row r="24" spans="1:21" x14ac:dyDescent="0.25">
      <c r="A24" s="2">
        <v>4</v>
      </c>
      <c r="B24" s="2">
        <v>1</v>
      </c>
      <c r="C24" s="2"/>
      <c r="D24" s="13">
        <v>1</v>
      </c>
      <c r="E24" s="5">
        <v>0</v>
      </c>
      <c r="F24" s="14">
        <v>1</v>
      </c>
      <c r="G24" s="2">
        <f t="shared" si="0"/>
        <v>2</v>
      </c>
      <c r="H24" s="2">
        <v>2</v>
      </c>
      <c r="I24" s="2">
        <v>2</v>
      </c>
      <c r="J24" s="2"/>
      <c r="K24" s="2"/>
      <c r="L24" s="2"/>
      <c r="M24" s="2"/>
      <c r="N24" s="2"/>
      <c r="O24" s="2"/>
      <c r="P24" s="2"/>
      <c r="Q24" s="2"/>
      <c r="R24" s="2"/>
      <c r="S24" s="2"/>
      <c r="T24" s="2"/>
      <c r="U24" s="2"/>
    </row>
    <row r="25" spans="1:21" x14ac:dyDescent="0.25">
      <c r="A25" s="2">
        <v>4</v>
      </c>
      <c r="B25" s="2">
        <v>2</v>
      </c>
      <c r="C25" s="2"/>
      <c r="D25" s="13">
        <v>1</v>
      </c>
      <c r="E25" s="5">
        <v>0</v>
      </c>
      <c r="F25" s="14">
        <v>1</v>
      </c>
      <c r="G25" s="2">
        <f t="shared" si="0"/>
        <v>2</v>
      </c>
      <c r="H25" s="2">
        <v>2</v>
      </c>
      <c r="I25" s="2">
        <v>2</v>
      </c>
      <c r="J25" s="2"/>
      <c r="K25" s="2"/>
      <c r="L25" s="2"/>
      <c r="M25" s="2"/>
      <c r="N25" s="2"/>
      <c r="O25" s="2"/>
      <c r="P25" s="2"/>
      <c r="Q25" s="2"/>
      <c r="R25" s="2"/>
      <c r="S25" s="2"/>
      <c r="T25" s="3"/>
      <c r="U25" s="4"/>
    </row>
    <row r="26" spans="1:21" x14ac:dyDescent="0.25">
      <c r="A26" s="2">
        <v>4</v>
      </c>
      <c r="B26" s="2">
        <v>3</v>
      </c>
      <c r="C26" s="2"/>
      <c r="D26" s="13">
        <v>1</v>
      </c>
      <c r="E26" s="5">
        <v>0</v>
      </c>
      <c r="F26" s="14">
        <v>1</v>
      </c>
      <c r="G26" s="2">
        <f t="shared" si="0"/>
        <v>2</v>
      </c>
      <c r="H26" s="2">
        <v>2</v>
      </c>
      <c r="I26" s="2">
        <v>2</v>
      </c>
      <c r="J26" s="2"/>
      <c r="K26" s="2"/>
      <c r="L26" s="2"/>
      <c r="M26" s="2"/>
      <c r="N26" s="2"/>
      <c r="O26" s="2"/>
      <c r="P26" s="2"/>
      <c r="Q26" s="2"/>
      <c r="R26" s="2"/>
      <c r="S26" s="2"/>
      <c r="T26" s="2"/>
      <c r="U26" s="2"/>
    </row>
    <row r="27" spans="1:21" x14ac:dyDescent="0.25">
      <c r="A27" s="2">
        <v>4</v>
      </c>
      <c r="B27" s="2">
        <v>4</v>
      </c>
      <c r="C27" s="2" t="s">
        <v>27</v>
      </c>
      <c r="D27" s="13">
        <v>1</v>
      </c>
      <c r="E27" s="5">
        <v>0</v>
      </c>
      <c r="F27" s="14">
        <v>1</v>
      </c>
      <c r="G27" s="2">
        <f t="shared" si="0"/>
        <v>2</v>
      </c>
      <c r="H27" s="2">
        <v>2</v>
      </c>
      <c r="I27" s="2">
        <v>0</v>
      </c>
      <c r="J27" s="2"/>
      <c r="K27" s="2"/>
      <c r="L27" s="2"/>
      <c r="M27" s="2"/>
      <c r="N27" s="2"/>
      <c r="O27" s="2"/>
      <c r="P27" s="2"/>
      <c r="Q27" s="2"/>
      <c r="R27" s="2"/>
      <c r="S27" s="2"/>
      <c r="T27" s="2"/>
      <c r="U27" s="2"/>
    </row>
    <row r="28" spans="1:21" x14ac:dyDescent="0.25">
      <c r="A28" s="2">
        <v>4</v>
      </c>
      <c r="B28" s="2">
        <v>5</v>
      </c>
      <c r="C28" s="2" t="s">
        <v>28</v>
      </c>
      <c r="D28" s="13">
        <v>1</v>
      </c>
      <c r="E28" s="5">
        <v>0</v>
      </c>
      <c r="F28" s="14">
        <v>1</v>
      </c>
      <c r="G28" s="2">
        <f t="shared" si="0"/>
        <v>2</v>
      </c>
      <c r="H28" s="2">
        <v>2</v>
      </c>
      <c r="I28" s="2">
        <v>0</v>
      </c>
      <c r="J28" s="2"/>
      <c r="K28" s="2"/>
      <c r="L28" s="2"/>
      <c r="M28" s="2"/>
      <c r="N28" s="2"/>
      <c r="O28" s="2"/>
      <c r="P28" s="2"/>
      <c r="Q28" s="2"/>
      <c r="R28" s="2"/>
      <c r="S28" s="2"/>
      <c r="T28" s="2"/>
      <c r="U28" s="2"/>
    </row>
    <row r="29" spans="1:21" x14ac:dyDescent="0.25">
      <c r="A29" s="2">
        <v>4</v>
      </c>
      <c r="B29" s="2">
        <v>6</v>
      </c>
      <c r="C29" s="2"/>
      <c r="D29" s="13">
        <v>1</v>
      </c>
      <c r="E29" s="5">
        <v>1</v>
      </c>
      <c r="F29" s="14">
        <v>0</v>
      </c>
      <c r="G29" s="2">
        <f t="shared" si="0"/>
        <v>2</v>
      </c>
      <c r="H29" s="2">
        <v>2</v>
      </c>
      <c r="I29" s="2">
        <v>2</v>
      </c>
      <c r="J29" s="2"/>
      <c r="K29" s="2"/>
      <c r="L29" s="2"/>
      <c r="M29" s="2"/>
      <c r="N29" s="2"/>
      <c r="O29" s="2"/>
      <c r="P29" s="2"/>
      <c r="Q29" s="2"/>
      <c r="R29" s="2"/>
      <c r="S29" s="2"/>
      <c r="T29" s="2"/>
      <c r="U29" s="2"/>
    </row>
    <row r="30" spans="1:21" ht="15.75" thickBot="1" x14ac:dyDescent="0.3">
      <c r="A30" s="2">
        <v>4</v>
      </c>
      <c r="B30" s="2">
        <v>7</v>
      </c>
      <c r="C30" s="2" t="s">
        <v>28</v>
      </c>
      <c r="D30" s="15">
        <v>1</v>
      </c>
      <c r="E30" s="16">
        <v>1</v>
      </c>
      <c r="F30" s="17">
        <v>0</v>
      </c>
      <c r="G30" s="2">
        <f t="shared" si="0"/>
        <v>2</v>
      </c>
      <c r="H30" s="2">
        <v>2</v>
      </c>
      <c r="I30" s="2">
        <v>0</v>
      </c>
      <c r="J30" s="2"/>
      <c r="K30" s="2"/>
      <c r="L30" s="2"/>
      <c r="M30" s="2"/>
      <c r="N30" s="2"/>
      <c r="O30" s="2"/>
      <c r="P30" s="2"/>
      <c r="Q30" s="2"/>
      <c r="R30" s="2"/>
      <c r="S30" s="2"/>
      <c r="T30" s="2"/>
      <c r="U30" s="2"/>
    </row>
    <row r="31" spans="1:21" x14ac:dyDescent="0.25">
      <c r="A31" s="2"/>
      <c r="B31" s="2"/>
      <c r="C31" s="2"/>
      <c r="D31" s="2">
        <f>SUM(D3:D30)</f>
        <v>20</v>
      </c>
      <c r="E31" s="2">
        <f t="shared" ref="E31:F31" si="3">SUM(E3:E30)</f>
        <v>14</v>
      </c>
      <c r="F31" s="2">
        <f t="shared" si="3"/>
        <v>14</v>
      </c>
      <c r="G31" s="2">
        <f>SUM(G3:G30)</f>
        <v>48</v>
      </c>
      <c r="H31" s="2"/>
      <c r="I31" s="2">
        <f>SUM(I3:I30)</f>
        <v>32</v>
      </c>
      <c r="J31" s="2"/>
      <c r="K31" s="2"/>
      <c r="L31" s="2"/>
      <c r="M31" s="2"/>
      <c r="N31" s="2"/>
      <c r="O31" s="2"/>
      <c r="P31" s="2"/>
      <c r="Q31" s="2"/>
      <c r="R31" s="2"/>
      <c r="S31" s="2"/>
      <c r="T31" s="2"/>
      <c r="U31" s="2"/>
    </row>
    <row r="32" spans="1:21" x14ac:dyDescent="0.25">
      <c r="A32" s="2"/>
      <c r="B32" s="2"/>
      <c r="C32" s="2"/>
      <c r="D32" s="2"/>
      <c r="E32" s="2"/>
      <c r="F32" s="2"/>
      <c r="G32" s="2"/>
      <c r="H32" s="2"/>
      <c r="I32" s="2"/>
      <c r="J32" s="2"/>
      <c r="K32" s="2"/>
      <c r="L32" s="2"/>
      <c r="M32" s="2"/>
      <c r="N32" s="2"/>
      <c r="O32" s="2"/>
      <c r="P32" s="2"/>
      <c r="Q32" s="2"/>
      <c r="R32" s="2"/>
      <c r="S32" s="2"/>
      <c r="T32" s="2"/>
      <c r="U32" s="2"/>
    </row>
    <row r="33" spans="1:21" x14ac:dyDescent="0.25">
      <c r="A33" s="2"/>
      <c r="B33" s="2"/>
      <c r="C33" s="2"/>
      <c r="D33" s="2"/>
      <c r="E33" s="2"/>
      <c r="F33" s="2"/>
      <c r="G33" s="2"/>
      <c r="H33" s="2"/>
      <c r="I33" s="2"/>
      <c r="J33" s="2"/>
      <c r="K33" s="2"/>
      <c r="L33" s="2"/>
      <c r="M33" s="2"/>
      <c r="N33" s="2"/>
      <c r="O33" s="2"/>
      <c r="P33" s="2"/>
      <c r="Q33" s="2"/>
      <c r="R33" s="2"/>
      <c r="S33" s="2"/>
      <c r="T33" s="2"/>
      <c r="U33" s="2"/>
    </row>
    <row r="34" spans="1:21" x14ac:dyDescent="0.25">
      <c r="A34" s="2"/>
      <c r="B34" s="2"/>
      <c r="C34" s="2"/>
      <c r="D34" s="2"/>
      <c r="E34" s="2"/>
      <c r="F34" s="2"/>
      <c r="G34" s="2"/>
      <c r="H34" s="2"/>
      <c r="I34" s="2"/>
      <c r="J34" s="2"/>
      <c r="K34" s="2"/>
      <c r="L34" s="2"/>
      <c r="M34" s="2"/>
      <c r="N34" s="2"/>
      <c r="O34" s="2"/>
      <c r="P34" s="2"/>
      <c r="Q34" s="2"/>
      <c r="R34" s="2"/>
      <c r="S34" s="2"/>
      <c r="T34" s="2"/>
      <c r="U34" s="2"/>
    </row>
    <row r="35" spans="1:21" x14ac:dyDescent="0.25">
      <c r="A35" s="2"/>
      <c r="B35" s="2"/>
      <c r="C35" s="2"/>
      <c r="D35" s="2"/>
      <c r="E35" s="2"/>
      <c r="F35" s="2"/>
      <c r="G35" s="2"/>
      <c r="H35" s="2"/>
      <c r="I35" s="2"/>
      <c r="J35" s="2"/>
      <c r="K35" s="2"/>
      <c r="L35" s="2"/>
      <c r="M35" s="2"/>
      <c r="N35" s="2"/>
      <c r="O35" s="2"/>
      <c r="P35" s="2"/>
      <c r="Q35" s="2"/>
      <c r="R35" s="2"/>
      <c r="S35" s="2"/>
      <c r="T35" s="2"/>
      <c r="U35" s="2"/>
    </row>
    <row r="36" spans="1:21" x14ac:dyDescent="0.25">
      <c r="A36" s="2"/>
      <c r="B36" s="2"/>
      <c r="C36" s="2"/>
      <c r="D36" s="2"/>
      <c r="E36" s="2"/>
      <c r="F36" s="2"/>
      <c r="G36" s="2"/>
      <c r="H36" s="2"/>
      <c r="I36" s="2"/>
      <c r="J36" s="2"/>
      <c r="K36" s="2"/>
      <c r="L36" s="2"/>
      <c r="M36" s="2"/>
      <c r="N36" s="2"/>
      <c r="O36" s="2"/>
      <c r="P36" s="2"/>
      <c r="Q36" s="2"/>
      <c r="R36" s="2"/>
      <c r="S36" s="2"/>
      <c r="T36" s="2"/>
      <c r="U36" s="2"/>
    </row>
    <row r="37" spans="1:21" x14ac:dyDescent="0.25">
      <c r="A37" s="2"/>
      <c r="B37" s="2"/>
      <c r="C37" s="2"/>
      <c r="D37" s="2"/>
      <c r="E37" s="2"/>
      <c r="F37" s="2"/>
      <c r="G37" s="2"/>
      <c r="H37" s="2"/>
      <c r="I37" s="2"/>
      <c r="J37" s="2"/>
      <c r="K37" s="2"/>
      <c r="L37" s="2"/>
      <c r="M37" s="2"/>
      <c r="N37" s="2"/>
      <c r="O37" s="2"/>
      <c r="P37" s="2"/>
      <c r="Q37" s="2"/>
      <c r="T37" s="2"/>
      <c r="U37" s="2"/>
    </row>
    <row r="38" spans="1:21" x14ac:dyDescent="0.25">
      <c r="A38" s="2"/>
      <c r="B38" s="2"/>
      <c r="C38" s="2"/>
      <c r="D38" s="2"/>
      <c r="E38" s="2"/>
      <c r="F38" s="2"/>
      <c r="G38" s="2"/>
      <c r="H38" s="2"/>
      <c r="I38" s="2"/>
      <c r="J38" s="2"/>
      <c r="K38" s="2"/>
      <c r="L38" s="2"/>
      <c r="M38" s="2"/>
      <c r="N38" s="2"/>
      <c r="O38" s="2"/>
      <c r="P38" s="2"/>
      <c r="Q38" s="2"/>
      <c r="T38" s="2"/>
      <c r="U38" s="2"/>
    </row>
    <row r="39" spans="1:21" x14ac:dyDescent="0.25">
      <c r="A39" s="2"/>
      <c r="B39" s="2"/>
      <c r="C39" s="2"/>
      <c r="D39" s="2"/>
      <c r="E39" s="2"/>
      <c r="F39" s="2"/>
      <c r="G39" s="2"/>
      <c r="H39" s="2"/>
      <c r="I39" s="2"/>
      <c r="J39" s="2"/>
      <c r="K39" s="2"/>
      <c r="L39" s="2"/>
      <c r="M39" s="2"/>
      <c r="N39" s="2"/>
      <c r="O39" s="2"/>
      <c r="P39" s="2"/>
      <c r="Q39" s="2"/>
      <c r="T39" s="2"/>
      <c r="U39" s="2"/>
    </row>
    <row r="40" spans="1:21" x14ac:dyDescent="0.25">
      <c r="A40" s="2"/>
      <c r="B40" s="2"/>
      <c r="C40" s="2"/>
      <c r="D40" s="2"/>
      <c r="E40" s="2"/>
      <c r="F40" s="2"/>
      <c r="G40" s="2"/>
      <c r="H40" s="2"/>
      <c r="I40" s="2"/>
      <c r="J40" s="2"/>
      <c r="K40" s="2"/>
      <c r="L40" s="2"/>
      <c r="M40" s="2"/>
      <c r="N40" s="2"/>
      <c r="O40" s="2"/>
      <c r="P40" s="2"/>
      <c r="Q40" s="2"/>
      <c r="T40" s="2"/>
      <c r="U40" s="2"/>
    </row>
    <row r="41" spans="1:21" x14ac:dyDescent="0.25">
      <c r="A41" s="2"/>
      <c r="B41" s="2"/>
      <c r="C41" s="2"/>
      <c r="D41" s="2"/>
      <c r="E41" s="2"/>
      <c r="F41" s="2"/>
      <c r="G41" s="2"/>
      <c r="H41" s="2"/>
      <c r="I41" s="2"/>
      <c r="J41" s="2"/>
      <c r="K41" s="2"/>
      <c r="L41" s="2"/>
      <c r="M41" s="2"/>
      <c r="N41" s="2"/>
      <c r="O41" s="2"/>
      <c r="P41" s="2"/>
      <c r="Q41" s="2"/>
      <c r="T41" s="2"/>
      <c r="U41" s="2"/>
    </row>
    <row r="42" spans="1:21" x14ac:dyDescent="0.25">
      <c r="A42" s="2"/>
      <c r="B42" s="2"/>
      <c r="C42" s="2"/>
      <c r="D42" s="2"/>
      <c r="E42" s="2"/>
      <c r="F42" s="2"/>
      <c r="G42" s="2"/>
      <c r="H42" s="2"/>
      <c r="I42" s="2"/>
      <c r="J42" s="2"/>
      <c r="K42" s="2"/>
      <c r="L42" s="2"/>
      <c r="M42" s="2"/>
      <c r="N42" s="2"/>
      <c r="O42" s="2"/>
      <c r="P42" s="2"/>
      <c r="Q42" s="2"/>
      <c r="T42" s="2"/>
      <c r="U42" s="2"/>
    </row>
    <row r="43" spans="1:21" x14ac:dyDescent="0.25">
      <c r="A43" s="2"/>
      <c r="B43" s="2"/>
      <c r="C43" s="2"/>
      <c r="D43" s="2"/>
      <c r="E43" s="2"/>
      <c r="F43" s="2"/>
      <c r="G43" s="2"/>
      <c r="H43" s="2"/>
      <c r="I43" s="2"/>
      <c r="J43" s="2"/>
      <c r="K43" s="2"/>
      <c r="L43" s="2"/>
      <c r="M43" s="2"/>
      <c r="N43" s="2"/>
      <c r="O43" s="2"/>
      <c r="P43" s="2"/>
      <c r="Q43" s="2"/>
      <c r="T43" s="2"/>
      <c r="U43" s="2"/>
    </row>
    <row r="44" spans="1:21" x14ac:dyDescent="0.25">
      <c r="A44" s="2"/>
      <c r="B44" s="2"/>
      <c r="C44" s="2"/>
      <c r="D44" s="2"/>
      <c r="E44" s="2"/>
      <c r="F44" s="2"/>
      <c r="G44" s="2"/>
      <c r="H44" s="2"/>
      <c r="I44" s="2"/>
      <c r="J44" s="2"/>
      <c r="K44" s="2"/>
      <c r="L44" s="2"/>
      <c r="M44" s="2"/>
      <c r="N44" s="2"/>
      <c r="O44" s="2"/>
      <c r="P44" s="2"/>
      <c r="Q44" s="2"/>
      <c r="T44" s="2"/>
      <c r="U44" s="2"/>
    </row>
    <row r="45" spans="1:21" x14ac:dyDescent="0.25">
      <c r="A45" s="2"/>
      <c r="B45" s="2"/>
      <c r="C45" s="2"/>
      <c r="D45" s="2"/>
      <c r="E45" s="2"/>
      <c r="F45" s="2"/>
      <c r="G45" s="2"/>
      <c r="H45" s="2"/>
      <c r="I45" s="2"/>
      <c r="J45" s="2"/>
      <c r="K45" s="2"/>
      <c r="L45" s="2"/>
      <c r="M45" s="2"/>
      <c r="N45" s="2"/>
      <c r="O45" s="2"/>
      <c r="P45" s="2"/>
      <c r="Q45" s="2"/>
      <c r="T45" s="2"/>
      <c r="U45" s="2"/>
    </row>
    <row r="46" spans="1:21" x14ac:dyDescent="0.25">
      <c r="A46" s="2"/>
      <c r="B46" s="2"/>
      <c r="C46" s="2"/>
      <c r="D46" s="2"/>
      <c r="E46" s="2"/>
      <c r="F46" s="2"/>
      <c r="G46" s="2"/>
      <c r="H46" s="2"/>
      <c r="I46" s="2"/>
      <c r="J46" s="2"/>
      <c r="K46" s="2"/>
      <c r="L46" s="2"/>
      <c r="M46" s="2"/>
      <c r="N46" s="2"/>
      <c r="O46" s="2"/>
      <c r="P46" s="2"/>
      <c r="Q46" s="2"/>
      <c r="T46" s="2"/>
      <c r="U46" s="2"/>
    </row>
    <row r="47" spans="1:21" x14ac:dyDescent="0.25">
      <c r="A47" s="2"/>
      <c r="B47" s="2"/>
      <c r="C47" s="2"/>
      <c r="D47" s="2"/>
      <c r="E47" s="2"/>
      <c r="F47" s="2"/>
      <c r="G47" s="2"/>
      <c r="H47" s="2"/>
      <c r="I47" s="2"/>
      <c r="J47" s="2"/>
      <c r="K47" s="2"/>
      <c r="L47" s="2"/>
      <c r="M47" s="2"/>
      <c r="N47" s="2"/>
      <c r="O47" s="2"/>
      <c r="P47" s="2"/>
      <c r="Q47" s="2"/>
      <c r="T47" s="2"/>
      <c r="U47" s="2"/>
    </row>
    <row r="48" spans="1:21" x14ac:dyDescent="0.25">
      <c r="A48" s="2"/>
      <c r="B48" s="2"/>
      <c r="C48" s="2"/>
      <c r="D48" s="2"/>
      <c r="E48" s="2"/>
      <c r="F48" s="2"/>
      <c r="G48" s="2"/>
      <c r="H48" s="2"/>
      <c r="I48" s="2"/>
      <c r="J48" s="2"/>
      <c r="K48" s="2"/>
      <c r="L48" s="2"/>
      <c r="M48" s="2"/>
      <c r="N48" s="2"/>
      <c r="O48" s="2"/>
      <c r="P48" s="2"/>
      <c r="Q48" s="2"/>
      <c r="T48" s="2"/>
      <c r="U48" s="2"/>
    </row>
    <row r="49" spans="1:21" x14ac:dyDescent="0.25">
      <c r="A49" s="2"/>
      <c r="B49" s="2"/>
      <c r="C49" s="2"/>
      <c r="D49" s="2"/>
      <c r="E49" s="2"/>
      <c r="F49" s="2"/>
      <c r="G49" s="2"/>
      <c r="H49" s="2"/>
      <c r="I49" s="2"/>
      <c r="J49" s="2"/>
      <c r="K49" s="2"/>
      <c r="L49" s="2"/>
      <c r="M49" s="2"/>
      <c r="N49" s="2"/>
      <c r="O49" s="2"/>
      <c r="P49" s="2"/>
      <c r="Q49" s="2"/>
      <c r="T49" s="2"/>
      <c r="U49" s="2"/>
    </row>
    <row r="50" spans="1:21" x14ac:dyDescent="0.25">
      <c r="A50" s="2"/>
      <c r="B50" s="2"/>
      <c r="C50" s="2"/>
      <c r="D50" s="2"/>
      <c r="E50" s="2"/>
      <c r="F50" s="2"/>
      <c r="G50" s="2"/>
      <c r="H50" s="2"/>
      <c r="I50" s="2"/>
      <c r="J50" s="2"/>
      <c r="K50" s="2"/>
      <c r="L50" s="2"/>
      <c r="M50" s="2"/>
      <c r="N50" s="2"/>
      <c r="O50" s="2"/>
      <c r="P50" s="2"/>
      <c r="Q50" s="2"/>
      <c r="T50" s="2"/>
      <c r="U50" s="2"/>
    </row>
    <row r="51" spans="1:21" x14ac:dyDescent="0.25">
      <c r="A51" s="2"/>
      <c r="B51" s="2"/>
      <c r="C51" s="2"/>
      <c r="D51" s="2"/>
      <c r="E51" s="2"/>
      <c r="F51" s="2"/>
      <c r="G51" s="2"/>
      <c r="H51" s="2"/>
      <c r="I51" s="2"/>
      <c r="J51" s="2"/>
      <c r="K51" s="2"/>
      <c r="L51" s="2"/>
      <c r="M51" s="2"/>
      <c r="N51" s="2"/>
      <c r="O51" s="2"/>
      <c r="P51" s="2"/>
      <c r="Q51" s="2"/>
      <c r="T51" s="2"/>
      <c r="U51" s="2"/>
    </row>
    <row r="52" spans="1:21" x14ac:dyDescent="0.25">
      <c r="A52" s="2"/>
      <c r="B52" s="2"/>
      <c r="C52" s="2"/>
      <c r="D52" s="2"/>
      <c r="E52" s="2"/>
      <c r="F52" s="2"/>
      <c r="G52" s="2"/>
      <c r="H52" s="2"/>
      <c r="I52" s="2"/>
      <c r="J52" s="2"/>
      <c r="K52" s="2"/>
      <c r="L52" s="2"/>
      <c r="M52" s="2"/>
      <c r="N52" s="2"/>
      <c r="O52" s="2"/>
      <c r="P52" s="2"/>
      <c r="Q52" s="2"/>
    </row>
    <row r="53" spans="1:21" x14ac:dyDescent="0.25">
      <c r="A53" s="2"/>
      <c r="B53" s="2"/>
      <c r="C53" s="2"/>
      <c r="D53" s="2"/>
      <c r="E53" s="2"/>
      <c r="F53" s="2"/>
      <c r="G53" s="2"/>
      <c r="H53" s="2"/>
      <c r="I53" s="2"/>
      <c r="J53" s="2"/>
      <c r="K53" s="2"/>
      <c r="L53" s="2"/>
      <c r="M53" s="2"/>
      <c r="N53" s="2"/>
      <c r="O53" s="2"/>
      <c r="P53" s="2"/>
      <c r="Q53" s="2"/>
    </row>
    <row r="54" spans="1:21" x14ac:dyDescent="0.25">
      <c r="A54" s="2"/>
      <c r="B54" s="2"/>
      <c r="C54" s="2"/>
      <c r="D54" s="2"/>
      <c r="E54" s="2"/>
      <c r="F54" s="2"/>
      <c r="G54" s="2"/>
      <c r="H54" s="2"/>
      <c r="I54" s="2"/>
      <c r="J54" s="2"/>
      <c r="K54" s="2"/>
      <c r="L54" s="2"/>
      <c r="M54" s="2"/>
      <c r="N54" s="2"/>
      <c r="O54" s="2"/>
      <c r="P54" s="2"/>
      <c r="Q54" s="2"/>
    </row>
    <row r="55" spans="1:21" x14ac:dyDescent="0.25">
      <c r="A55" s="2"/>
      <c r="B55" s="2"/>
      <c r="C55" s="2"/>
      <c r="D55" s="2"/>
      <c r="E55" s="2"/>
      <c r="F55" s="2"/>
      <c r="G55" s="2"/>
      <c r="H55" s="2"/>
      <c r="I55" s="2"/>
      <c r="J55" s="2"/>
      <c r="K55" s="2"/>
      <c r="L55" s="2"/>
      <c r="M55" s="2"/>
      <c r="N55" s="2"/>
      <c r="O55" s="2"/>
      <c r="P55" s="2"/>
      <c r="Q55" s="2"/>
    </row>
    <row r="56" spans="1:21" x14ac:dyDescent="0.25">
      <c r="A56" s="2"/>
      <c r="B56" s="2"/>
      <c r="C56" s="2"/>
      <c r="D56" s="2"/>
      <c r="E56" s="2"/>
      <c r="F56" s="2"/>
      <c r="G56" s="2"/>
      <c r="H56" s="2"/>
      <c r="I56" s="2"/>
      <c r="J56" s="2"/>
      <c r="K56" s="2"/>
      <c r="L56" s="2"/>
      <c r="M56" s="2"/>
      <c r="N56" s="2"/>
      <c r="O56" s="2"/>
      <c r="P56" s="2"/>
      <c r="Q56" s="2"/>
    </row>
    <row r="57" spans="1:21" x14ac:dyDescent="0.25">
      <c r="A57" s="2"/>
      <c r="B57" s="2"/>
      <c r="C57" s="2"/>
      <c r="D57" s="2"/>
      <c r="E57" s="2"/>
      <c r="F57" s="2"/>
      <c r="G57" s="2"/>
      <c r="H57" s="2"/>
      <c r="I57" s="2"/>
      <c r="J57" s="2"/>
      <c r="K57" s="2"/>
      <c r="L57" s="2"/>
      <c r="M57" s="2"/>
      <c r="N57" s="2"/>
      <c r="O57" s="2"/>
      <c r="P57" s="2"/>
      <c r="Q57" s="2"/>
    </row>
    <row r="58" spans="1:21" x14ac:dyDescent="0.25">
      <c r="A58" s="2"/>
      <c r="B58" s="2"/>
      <c r="C58" s="2"/>
      <c r="D58" s="2"/>
      <c r="E58" s="2"/>
      <c r="F58" s="2"/>
      <c r="G58" s="2"/>
      <c r="H58" s="2"/>
      <c r="I58" s="2"/>
      <c r="J58" s="2"/>
      <c r="K58" s="2"/>
      <c r="L58" s="2"/>
      <c r="M58" s="2"/>
      <c r="N58" s="2"/>
      <c r="O58" s="2"/>
      <c r="P58" s="2"/>
      <c r="Q58" s="2"/>
    </row>
    <row r="59" spans="1:21" x14ac:dyDescent="0.25">
      <c r="K59" s="2"/>
      <c r="L59" s="2"/>
      <c r="M59" s="2"/>
      <c r="N59" s="2"/>
    </row>
    <row r="60" spans="1:21" x14ac:dyDescent="0.25">
      <c r="K60" s="2"/>
      <c r="L60" s="2"/>
      <c r="M60" s="2"/>
      <c r="N60" s="2"/>
    </row>
  </sheetData>
  <conditionalFormatting sqref="D3:F30">
    <cfRule type="colorScale" priority="4">
      <colorScale>
        <cfvo type="min"/>
        <cfvo type="max"/>
        <color rgb="FFFCFCFF"/>
        <color rgb="FF63BE7B"/>
      </colorScale>
    </cfRule>
  </conditionalFormatting>
  <conditionalFormatting sqref="H3:I30">
    <cfRule type="iconSet" priority="5">
      <iconSet>
        <cfvo type="percent" val="0"/>
        <cfvo type="percent" val="33"/>
        <cfvo type="percent" val="67"/>
      </iconSet>
    </cfRule>
  </conditionalFormatting>
  <conditionalFormatting sqref="S6">
    <cfRule type="cellIs" dxfId="1" priority="1" operator="equal">
      <formula>"Yes! :D"</formula>
    </cfRule>
    <cfRule type="cellIs" dxfId="0" priority="2" operator="equal">
      <formula>"No! :'("</formula>
    </cfRule>
  </conditionalFormatting>
  <pageMargins left="0.7" right="0.7" top="0.75" bottom="0.75" header="0.3" footer="0.3"/>
  <pageSetup paperSize="200" orientation="landscape"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58"/>
  <sheetViews>
    <sheetView zoomScale="75" zoomScaleNormal="75" workbookViewId="0">
      <selection activeCell="K13" sqref="K13"/>
    </sheetView>
  </sheetViews>
  <sheetFormatPr defaultRowHeight="15" x14ac:dyDescent="0.25"/>
  <cols>
    <col min="3" max="3" width="9.85546875" bestFit="1" customWidth="1"/>
    <col min="4" max="4" width="8.5703125" customWidth="1"/>
    <col min="5" max="5" width="12" bestFit="1" customWidth="1"/>
    <col min="6" max="8" width="19.28515625" customWidth="1"/>
    <col min="9" max="9" width="17.140625" customWidth="1"/>
    <col min="10" max="10" width="27.42578125" bestFit="1" customWidth="1"/>
    <col min="11" max="11" width="9.7109375" bestFit="1" customWidth="1"/>
    <col min="12" max="12" width="10.28515625" customWidth="1"/>
    <col min="13" max="13" width="11.42578125" customWidth="1"/>
    <col min="14" max="15" width="12.140625" bestFit="1" customWidth="1"/>
    <col min="16" max="16" width="16" bestFit="1" customWidth="1"/>
  </cols>
  <sheetData>
    <row r="1" spans="1:14" x14ac:dyDescent="0.25">
      <c r="C1" s="1" t="s">
        <v>13</v>
      </c>
    </row>
    <row r="2" spans="1:14" x14ac:dyDescent="0.25">
      <c r="A2" s="3" t="s">
        <v>7</v>
      </c>
      <c r="B2" s="3" t="s">
        <v>8</v>
      </c>
      <c r="C2" s="3" t="s">
        <v>2</v>
      </c>
      <c r="D2" s="3" t="s">
        <v>3</v>
      </c>
      <c r="E2" s="3" t="s">
        <v>4</v>
      </c>
      <c r="F2" s="3" t="s">
        <v>16</v>
      </c>
      <c r="G2" s="3" t="s">
        <v>17</v>
      </c>
      <c r="H2" s="3"/>
      <c r="I2" s="2"/>
      <c r="J2" s="3" t="s">
        <v>19</v>
      </c>
    </row>
    <row r="3" spans="1:14" x14ac:dyDescent="0.25">
      <c r="A3" s="2">
        <v>1</v>
      </c>
      <c r="B3" s="2">
        <v>1</v>
      </c>
      <c r="C3" s="9">
        <f>Inputs!$F$13*Schedule!D3</f>
        <v>466.66666666666669</v>
      </c>
      <c r="D3" s="9">
        <f>Inputs!$F$14*Schedule!E3</f>
        <v>0</v>
      </c>
      <c r="E3" s="9">
        <f>Inputs!$F$15*Schedule!F3</f>
        <v>600</v>
      </c>
      <c r="F3" s="9">
        <f t="shared" ref="F3:F30" si="0">SUM(C3:E3)</f>
        <v>1066.6666666666667</v>
      </c>
      <c r="G3" s="9">
        <f>F3+Inputs!$C$6-Inputs!$C$4</f>
        <v>1066.666666666667</v>
      </c>
      <c r="H3" s="2"/>
      <c r="I3" s="2"/>
      <c r="J3" s="3" t="s">
        <v>7</v>
      </c>
      <c r="K3" s="3" t="s">
        <v>2</v>
      </c>
      <c r="L3" s="3" t="s">
        <v>3</v>
      </c>
      <c r="M3" s="3" t="s">
        <v>4</v>
      </c>
      <c r="N3" s="3" t="s">
        <v>12</v>
      </c>
    </row>
    <row r="4" spans="1:14" x14ac:dyDescent="0.25">
      <c r="A4" s="2">
        <v>1</v>
      </c>
      <c r="B4" s="2">
        <v>2</v>
      </c>
      <c r="C4" s="9">
        <f>Inputs!$F$13*Schedule!D4</f>
        <v>466.66666666666669</v>
      </c>
      <c r="D4" s="9">
        <f>Inputs!$F$14*Schedule!E4</f>
        <v>0</v>
      </c>
      <c r="E4" s="9">
        <f>Inputs!$F$15*Schedule!F4</f>
        <v>600</v>
      </c>
      <c r="F4" s="9">
        <f t="shared" si="0"/>
        <v>1066.6666666666667</v>
      </c>
      <c r="G4" s="9">
        <f>F4+Inputs!$C$6-Inputs!$C$4</f>
        <v>1066.666666666667</v>
      </c>
      <c r="H4" s="2"/>
      <c r="I4" s="2"/>
      <c r="J4" s="2">
        <v>1</v>
      </c>
      <c r="K4" s="2">
        <f>SUMIF($A$3:$A$30,J4,C$3:C$30)</f>
        <v>1866.6666666666667</v>
      </c>
      <c r="L4" s="2">
        <f>SUMIF($A$3:$A$30,J4,D$3:D$30)</f>
        <v>1566.6666666666667</v>
      </c>
      <c r="M4" s="2">
        <f>SUMIF($A$3:$A$30,J4,E$3:E$30)</f>
        <v>1200</v>
      </c>
      <c r="N4" s="2">
        <f>SUM(K4:M4)</f>
        <v>4633.3333333333339</v>
      </c>
    </row>
    <row r="5" spans="1:14" x14ac:dyDescent="0.25">
      <c r="A5" s="2">
        <v>1</v>
      </c>
      <c r="B5" s="2">
        <v>3</v>
      </c>
      <c r="C5" s="9">
        <f>Inputs!$F$13*Schedule!D5</f>
        <v>466.66666666666669</v>
      </c>
      <c r="D5" s="9">
        <f>Inputs!$F$14*Schedule!E5</f>
        <v>0</v>
      </c>
      <c r="E5" s="9">
        <f>Inputs!$F$15*Schedule!F5</f>
        <v>0</v>
      </c>
      <c r="F5" s="9">
        <f t="shared" si="0"/>
        <v>466.66666666666669</v>
      </c>
      <c r="G5" s="9">
        <f>F5+Inputs!$C$6-Inputs!$C$4</f>
        <v>466.66666666666652</v>
      </c>
      <c r="H5" s="2"/>
      <c r="I5" s="2"/>
      <c r="J5" s="2">
        <v>2</v>
      </c>
      <c r="K5" s="2">
        <f t="shared" ref="K5:K7" si="1">SUMIF($A$3:$A$30,J5,C$3:C$30)</f>
        <v>1866.6666666666667</v>
      </c>
      <c r="L5" s="2">
        <f t="shared" ref="L5:L7" si="2">SUMIF($A$3:$A$30,J5,D$3:D$30)</f>
        <v>1566.6666666666667</v>
      </c>
      <c r="M5" s="2">
        <f t="shared" ref="M5:M7" si="3">SUMIF($A$3:$A$30,J5,E$3:E$30)</f>
        <v>1200</v>
      </c>
      <c r="N5" s="2">
        <f>SUM(K5:M5)</f>
        <v>4633.3333333333339</v>
      </c>
    </row>
    <row r="6" spans="1:14" x14ac:dyDescent="0.25">
      <c r="A6" s="2">
        <v>1</v>
      </c>
      <c r="B6" s="2">
        <v>4</v>
      </c>
      <c r="C6" s="9">
        <f>Inputs!$F$13*Schedule!D6</f>
        <v>466.66666666666669</v>
      </c>
      <c r="D6" s="9">
        <f>Inputs!$F$14*Schedule!E6</f>
        <v>391.66666666666669</v>
      </c>
      <c r="E6" s="9">
        <f>Inputs!$F$15*Schedule!F6</f>
        <v>0</v>
      </c>
      <c r="F6" s="9">
        <f t="shared" si="0"/>
        <v>858.33333333333337</v>
      </c>
      <c r="G6" s="9">
        <f>F6+Inputs!$C$6-Inputs!$C$4</f>
        <v>858.33333333333348</v>
      </c>
      <c r="H6" s="2"/>
      <c r="I6" s="2"/>
      <c r="J6" s="2">
        <v>3</v>
      </c>
      <c r="K6" s="2">
        <f t="shared" si="1"/>
        <v>2333.3333333333335</v>
      </c>
      <c r="L6" s="2">
        <f t="shared" si="2"/>
        <v>1566.6666666666667</v>
      </c>
      <c r="M6" s="2">
        <f t="shared" si="3"/>
        <v>3000</v>
      </c>
      <c r="N6" s="2">
        <f>SUM(K6:M6)</f>
        <v>6900</v>
      </c>
    </row>
    <row r="7" spans="1:14" x14ac:dyDescent="0.25">
      <c r="A7" s="2">
        <v>1</v>
      </c>
      <c r="B7" s="2">
        <v>5</v>
      </c>
      <c r="C7" s="9">
        <f>Inputs!$F$13*Schedule!D7</f>
        <v>0</v>
      </c>
      <c r="D7" s="9">
        <f>Inputs!$F$14*Schedule!E7</f>
        <v>391.66666666666669</v>
      </c>
      <c r="E7" s="9">
        <f>Inputs!$F$15*Schedule!F7</f>
        <v>0</v>
      </c>
      <c r="F7" s="9">
        <f t="shared" si="0"/>
        <v>391.66666666666669</v>
      </c>
      <c r="G7" s="9">
        <f>F7+Inputs!$C$6-Inputs!$C$4</f>
        <v>391.66666666666652</v>
      </c>
      <c r="H7" s="2"/>
      <c r="I7" s="2"/>
      <c r="J7" s="2">
        <v>4</v>
      </c>
      <c r="K7" s="2">
        <f t="shared" si="1"/>
        <v>3266.6666666666665</v>
      </c>
      <c r="L7" s="2">
        <f t="shared" si="2"/>
        <v>783.33333333333337</v>
      </c>
      <c r="M7" s="2">
        <f t="shared" si="3"/>
        <v>3000</v>
      </c>
      <c r="N7" s="2">
        <f>SUM(K7:M7)</f>
        <v>7050</v>
      </c>
    </row>
    <row r="8" spans="1:14" x14ac:dyDescent="0.25">
      <c r="A8" s="2">
        <v>1</v>
      </c>
      <c r="B8" s="2">
        <v>6</v>
      </c>
      <c r="C8" s="9">
        <f>Inputs!$F$13*Schedule!D8</f>
        <v>0</v>
      </c>
      <c r="D8" s="9">
        <f>Inputs!$F$14*Schedule!E8</f>
        <v>391.66666666666669</v>
      </c>
      <c r="E8" s="9">
        <f>Inputs!$F$15*Schedule!F8</f>
        <v>0</v>
      </c>
      <c r="F8" s="9">
        <f t="shared" si="0"/>
        <v>391.66666666666669</v>
      </c>
      <c r="G8" s="9">
        <f>F8+Inputs!$C$6-Inputs!$C$4</f>
        <v>391.66666666666652</v>
      </c>
      <c r="H8" s="2"/>
      <c r="I8" s="2"/>
      <c r="J8" s="2" t="s">
        <v>12</v>
      </c>
      <c r="K8" s="2"/>
      <c r="L8" s="2"/>
      <c r="M8" s="2"/>
      <c r="N8" s="2">
        <f>SUM(N4:N7)</f>
        <v>23216.666666666668</v>
      </c>
    </row>
    <row r="9" spans="1:14" x14ac:dyDescent="0.25">
      <c r="A9" s="2">
        <v>1</v>
      </c>
      <c r="B9" s="2">
        <v>7</v>
      </c>
      <c r="C9" s="9">
        <f>Inputs!$F$13*Schedule!D9</f>
        <v>0</v>
      </c>
      <c r="D9" s="9">
        <f>Inputs!$F$14*Schedule!E9</f>
        <v>391.66666666666669</v>
      </c>
      <c r="E9" s="9">
        <f>Inputs!$F$15*Schedule!F9</f>
        <v>0</v>
      </c>
      <c r="F9" s="9">
        <f t="shared" si="0"/>
        <v>391.66666666666669</v>
      </c>
      <c r="G9" s="9">
        <f>F9+Inputs!$C$6-Inputs!$C$4</f>
        <v>391.66666666666652</v>
      </c>
      <c r="H9" s="2"/>
      <c r="I9" s="2"/>
      <c r="J9" s="2"/>
      <c r="K9" s="2"/>
      <c r="L9" s="2"/>
      <c r="M9" s="2"/>
      <c r="N9" s="2"/>
    </row>
    <row r="10" spans="1:14" x14ac:dyDescent="0.25">
      <c r="A10" s="2">
        <v>2</v>
      </c>
      <c r="B10" s="2">
        <v>1</v>
      </c>
      <c r="C10" s="9">
        <f>Inputs!$F$13*Schedule!D10</f>
        <v>466.66666666666669</v>
      </c>
      <c r="D10" s="9">
        <f>Inputs!$F$14*Schedule!E10</f>
        <v>0</v>
      </c>
      <c r="E10" s="9">
        <f>Inputs!$F$15*Schedule!F10</f>
        <v>600</v>
      </c>
      <c r="F10" s="9">
        <f t="shared" si="0"/>
        <v>1066.6666666666667</v>
      </c>
      <c r="G10" s="9">
        <f>F10+Inputs!$C$6-Inputs!$C$4</f>
        <v>1066.666666666667</v>
      </c>
      <c r="H10" s="2"/>
      <c r="I10" s="2"/>
      <c r="J10" s="3"/>
      <c r="K10" s="2"/>
      <c r="L10" s="2"/>
      <c r="M10" s="2"/>
    </row>
    <row r="11" spans="1:14" x14ac:dyDescent="0.25">
      <c r="A11" s="2">
        <v>2</v>
      </c>
      <c r="B11" s="2">
        <v>2</v>
      </c>
      <c r="C11" s="9">
        <f>Inputs!$F$13*Schedule!D11</f>
        <v>0</v>
      </c>
      <c r="D11" s="9">
        <f>Inputs!$F$14*Schedule!E11</f>
        <v>391.66666666666669</v>
      </c>
      <c r="E11" s="9">
        <f>Inputs!$F$15*Schedule!F11</f>
        <v>600</v>
      </c>
      <c r="F11" s="9">
        <f t="shared" si="0"/>
        <v>991.66666666666674</v>
      </c>
      <c r="G11" s="9">
        <f>F11+Inputs!$C$6-Inputs!$C$4</f>
        <v>991.66666666666697</v>
      </c>
      <c r="H11" s="2"/>
      <c r="I11" s="2"/>
      <c r="J11" s="3" t="s">
        <v>20</v>
      </c>
      <c r="K11" s="3"/>
      <c r="L11" s="3"/>
    </row>
    <row r="12" spans="1:14" x14ac:dyDescent="0.25">
      <c r="A12" s="2">
        <v>2</v>
      </c>
      <c r="B12" s="2">
        <v>3</v>
      </c>
      <c r="C12" s="9">
        <f>Inputs!$F$13*Schedule!D12</f>
        <v>466.66666666666669</v>
      </c>
      <c r="D12" s="9">
        <f>Inputs!$F$14*Schedule!E12</f>
        <v>0</v>
      </c>
      <c r="E12" s="9">
        <f>Inputs!$F$15*Schedule!F12</f>
        <v>0</v>
      </c>
      <c r="F12" s="9">
        <f t="shared" si="0"/>
        <v>466.66666666666669</v>
      </c>
      <c r="G12" s="9">
        <f>F12+Inputs!$C$6-Inputs!$C$4</f>
        <v>466.66666666666652</v>
      </c>
      <c r="H12" s="2"/>
      <c r="I12" s="2"/>
      <c r="J12" s="3" t="s">
        <v>7</v>
      </c>
      <c r="K12" s="2"/>
      <c r="L12" s="2"/>
    </row>
    <row r="13" spans="1:14" x14ac:dyDescent="0.25">
      <c r="A13" s="2">
        <v>2</v>
      </c>
      <c r="B13" s="2">
        <v>4</v>
      </c>
      <c r="C13" s="9">
        <f>Inputs!$F$13*Schedule!D13</f>
        <v>0</v>
      </c>
      <c r="D13" s="9">
        <f>Inputs!$F$14*Schedule!E13</f>
        <v>391.66666666666669</v>
      </c>
      <c r="E13" s="9">
        <f>Inputs!$F$15*Schedule!F13</f>
        <v>0</v>
      </c>
      <c r="F13" s="9">
        <f t="shared" si="0"/>
        <v>391.66666666666669</v>
      </c>
      <c r="G13" s="9">
        <f>F13+Inputs!$C$6-Inputs!$C$4</f>
        <v>391.66666666666652</v>
      </c>
      <c r="H13" s="2"/>
      <c r="I13" s="2"/>
      <c r="J13" s="2">
        <v>1</v>
      </c>
      <c r="K13" s="2">
        <f>SUMIF($A$3:$A$30,J13,$G$3:$G$30)</f>
        <v>4633.3333333333339</v>
      </c>
      <c r="L13" s="2"/>
    </row>
    <row r="14" spans="1:14" x14ac:dyDescent="0.25">
      <c r="A14" s="2">
        <v>2</v>
      </c>
      <c r="B14" s="2">
        <v>5</v>
      </c>
      <c r="C14" s="9">
        <f>Inputs!$F$13*Schedule!D14</f>
        <v>0</v>
      </c>
      <c r="D14" s="9">
        <f>Inputs!$F$14*Schedule!E14</f>
        <v>391.66666666666669</v>
      </c>
      <c r="E14" s="9">
        <f>Inputs!$F$15*Schedule!F14</f>
        <v>0</v>
      </c>
      <c r="F14" s="9">
        <f t="shared" si="0"/>
        <v>391.66666666666669</v>
      </c>
      <c r="G14" s="9">
        <f>F14+Inputs!$C$6-Inputs!$C$4</f>
        <v>391.66666666666652</v>
      </c>
      <c r="H14" s="2"/>
      <c r="I14" s="2"/>
      <c r="J14" s="2">
        <v>2</v>
      </c>
      <c r="K14" s="2">
        <f t="shared" ref="K14:K16" si="4">SUMIF($A$3:$A$30,J14,$G$3:$G$30)</f>
        <v>4633.3333333333339</v>
      </c>
      <c r="L14" s="2"/>
    </row>
    <row r="15" spans="1:14" x14ac:dyDescent="0.25">
      <c r="A15" s="2">
        <v>2</v>
      </c>
      <c r="B15" s="2">
        <v>6</v>
      </c>
      <c r="C15" s="9">
        <f>Inputs!$F$13*Schedule!D15</f>
        <v>466.66666666666669</v>
      </c>
      <c r="D15" s="9">
        <f>Inputs!$F$14*Schedule!E15</f>
        <v>0</v>
      </c>
      <c r="E15" s="9">
        <f>Inputs!$F$15*Schedule!F15</f>
        <v>0</v>
      </c>
      <c r="F15" s="9">
        <f t="shared" si="0"/>
        <v>466.66666666666669</v>
      </c>
      <c r="G15" s="9">
        <f>F15+Inputs!$C$6-Inputs!$C$4</f>
        <v>466.66666666666652</v>
      </c>
      <c r="H15" s="2"/>
      <c r="I15" s="2"/>
      <c r="J15" s="2">
        <v>3</v>
      </c>
      <c r="K15" s="2">
        <f t="shared" si="4"/>
        <v>6900.0000000000018</v>
      </c>
      <c r="L15" s="2"/>
    </row>
    <row r="16" spans="1:14" x14ac:dyDescent="0.25">
      <c r="A16" s="2">
        <v>2</v>
      </c>
      <c r="B16" s="2">
        <v>7</v>
      </c>
      <c r="C16" s="9">
        <f>Inputs!$F$13*Schedule!D16</f>
        <v>466.66666666666669</v>
      </c>
      <c r="D16" s="9">
        <f>Inputs!$F$14*Schedule!E16</f>
        <v>391.66666666666669</v>
      </c>
      <c r="E16" s="9">
        <f>Inputs!$F$15*Schedule!F16</f>
        <v>0</v>
      </c>
      <c r="F16" s="9">
        <f t="shared" si="0"/>
        <v>858.33333333333337</v>
      </c>
      <c r="G16" s="9">
        <f>F16+Inputs!$C$6-Inputs!$C$4</f>
        <v>858.33333333333348</v>
      </c>
      <c r="H16" s="2"/>
      <c r="I16" s="2"/>
      <c r="J16" s="2">
        <v>4</v>
      </c>
      <c r="K16" s="2">
        <f t="shared" si="4"/>
        <v>7050.0000000000018</v>
      </c>
      <c r="L16" s="2"/>
    </row>
    <row r="17" spans="1:13" x14ac:dyDescent="0.25">
      <c r="A17" s="2">
        <v>3</v>
      </c>
      <c r="B17" s="2">
        <v>1</v>
      </c>
      <c r="C17" s="9">
        <f>Inputs!$F$13*Schedule!D17</f>
        <v>466.66666666666669</v>
      </c>
      <c r="D17" s="9">
        <f>Inputs!$F$14*Schedule!E17</f>
        <v>0</v>
      </c>
      <c r="E17" s="9">
        <f>Inputs!$F$15*Schedule!F17</f>
        <v>600</v>
      </c>
      <c r="F17" s="9">
        <f t="shared" si="0"/>
        <v>1066.6666666666667</v>
      </c>
      <c r="G17" s="9">
        <f>F17+Inputs!$C$6-Inputs!$C$4</f>
        <v>1066.666666666667</v>
      </c>
      <c r="H17" s="2"/>
      <c r="I17" s="2"/>
      <c r="J17" s="2" t="s">
        <v>12</v>
      </c>
      <c r="K17" s="2">
        <f>SUM(K13:K16)</f>
        <v>23216.666666666672</v>
      </c>
      <c r="L17" s="2"/>
    </row>
    <row r="18" spans="1:13" x14ac:dyDescent="0.25">
      <c r="A18" s="2">
        <v>3</v>
      </c>
      <c r="B18" s="2">
        <v>2</v>
      </c>
      <c r="C18" s="9">
        <f>Inputs!$F$13*Schedule!D18</f>
        <v>466.66666666666669</v>
      </c>
      <c r="D18" s="9">
        <f>Inputs!$F$14*Schedule!E18</f>
        <v>0</v>
      </c>
      <c r="E18" s="9">
        <f>Inputs!$F$15*Schedule!F18</f>
        <v>600</v>
      </c>
      <c r="F18" s="9">
        <f t="shared" si="0"/>
        <v>1066.6666666666667</v>
      </c>
      <c r="G18" s="9">
        <f>F18+Inputs!$C$6-Inputs!$C$4</f>
        <v>1066.666666666667</v>
      </c>
      <c r="H18" s="2"/>
      <c r="I18" s="2"/>
      <c r="J18" s="2"/>
      <c r="K18" s="2"/>
      <c r="L18" s="2"/>
    </row>
    <row r="19" spans="1:13" x14ac:dyDescent="0.25">
      <c r="A19" s="2">
        <v>3</v>
      </c>
      <c r="B19" s="2">
        <v>3</v>
      </c>
      <c r="C19" s="9">
        <f>Inputs!$F$13*Schedule!D19</f>
        <v>0</v>
      </c>
      <c r="D19" s="9">
        <f>Inputs!$F$14*Schedule!E19</f>
        <v>391.66666666666669</v>
      </c>
      <c r="E19" s="9">
        <f>Inputs!$F$15*Schedule!F19</f>
        <v>600</v>
      </c>
      <c r="F19" s="9">
        <f t="shared" si="0"/>
        <v>991.66666666666674</v>
      </c>
      <c r="G19" s="9">
        <f>F19+Inputs!$C$6-Inputs!$C$4</f>
        <v>991.66666666666697</v>
      </c>
      <c r="H19" s="2"/>
      <c r="I19" s="2"/>
      <c r="K19" s="2"/>
      <c r="L19" s="2"/>
    </row>
    <row r="20" spans="1:13" x14ac:dyDescent="0.25">
      <c r="A20" s="2">
        <v>3</v>
      </c>
      <c r="B20" s="2">
        <v>4</v>
      </c>
      <c r="C20" s="9">
        <f>Inputs!$F$13*Schedule!D20</f>
        <v>0</v>
      </c>
      <c r="D20" s="9">
        <f>Inputs!$F$14*Schedule!E20</f>
        <v>391.66666666666669</v>
      </c>
      <c r="E20" s="9">
        <f>Inputs!$F$15*Schedule!F20</f>
        <v>600</v>
      </c>
      <c r="F20" s="9">
        <f t="shared" si="0"/>
        <v>991.66666666666674</v>
      </c>
      <c r="G20" s="9">
        <f>F20+Inputs!$C$6-Inputs!$C$4</f>
        <v>991.66666666666697</v>
      </c>
      <c r="H20" s="2"/>
      <c r="I20" s="2"/>
      <c r="K20" s="2"/>
      <c r="L20" s="2"/>
      <c r="M20" s="2"/>
    </row>
    <row r="21" spans="1:13" x14ac:dyDescent="0.25">
      <c r="A21" s="2">
        <v>3</v>
      </c>
      <c r="B21" s="2">
        <v>5</v>
      </c>
      <c r="C21" s="9">
        <f>Inputs!$F$13*Schedule!D21</f>
        <v>466.66666666666669</v>
      </c>
      <c r="D21" s="9">
        <f>Inputs!$F$14*Schedule!E21</f>
        <v>391.66666666666669</v>
      </c>
      <c r="E21" s="9">
        <f>Inputs!$F$15*Schedule!F21</f>
        <v>0</v>
      </c>
      <c r="F21" s="9">
        <f t="shared" si="0"/>
        <v>858.33333333333337</v>
      </c>
      <c r="G21" s="9">
        <f>F21+Inputs!$C$6-Inputs!$C$4</f>
        <v>858.33333333333348</v>
      </c>
      <c r="H21" s="2"/>
      <c r="I21" s="2"/>
      <c r="K21" s="2"/>
      <c r="L21" s="2"/>
      <c r="M21" s="2"/>
    </row>
    <row r="22" spans="1:13" x14ac:dyDescent="0.25">
      <c r="A22" s="2">
        <v>3</v>
      </c>
      <c r="B22" s="2">
        <v>6</v>
      </c>
      <c r="C22" s="9">
        <f>Inputs!$F$13*Schedule!D22</f>
        <v>466.66666666666669</v>
      </c>
      <c r="D22" s="9">
        <f>Inputs!$F$14*Schedule!E22</f>
        <v>0</v>
      </c>
      <c r="E22" s="9">
        <f>Inputs!$F$15*Schedule!F22</f>
        <v>600</v>
      </c>
      <c r="F22" s="9">
        <f t="shared" si="0"/>
        <v>1066.6666666666667</v>
      </c>
      <c r="G22" s="9">
        <f>F22+Inputs!$C$6-Inputs!$C$4</f>
        <v>1066.666666666667</v>
      </c>
      <c r="H22" s="2"/>
      <c r="I22" s="2"/>
      <c r="K22" s="2"/>
      <c r="L22" s="2"/>
      <c r="M22" s="2"/>
    </row>
    <row r="23" spans="1:13" x14ac:dyDescent="0.25">
      <c r="A23" s="2">
        <v>3</v>
      </c>
      <c r="B23" s="2">
        <v>7</v>
      </c>
      <c r="C23" s="9">
        <f>Inputs!$F$13*Schedule!D23</f>
        <v>466.66666666666669</v>
      </c>
      <c r="D23" s="9">
        <f>Inputs!$F$14*Schedule!E23</f>
        <v>391.66666666666669</v>
      </c>
      <c r="E23" s="9">
        <f>Inputs!$F$15*Schedule!F23</f>
        <v>0</v>
      </c>
      <c r="F23" s="9">
        <f t="shared" si="0"/>
        <v>858.33333333333337</v>
      </c>
      <c r="G23" s="9">
        <f>F23+Inputs!$C$6-Inputs!$C$4</f>
        <v>858.33333333333348</v>
      </c>
      <c r="H23" s="2"/>
      <c r="I23" s="2"/>
      <c r="K23" s="2"/>
      <c r="L23" s="2"/>
      <c r="M23" s="2"/>
    </row>
    <row r="24" spans="1:13" x14ac:dyDescent="0.25">
      <c r="A24" s="2">
        <v>4</v>
      </c>
      <c r="B24" s="2">
        <v>1</v>
      </c>
      <c r="C24" s="9">
        <f>Inputs!$F$13*Schedule!D24</f>
        <v>466.66666666666669</v>
      </c>
      <c r="D24" s="9">
        <f>Inputs!$F$14*Schedule!E24</f>
        <v>0</v>
      </c>
      <c r="E24" s="9">
        <f>Inputs!$F$15*Schedule!F24</f>
        <v>600</v>
      </c>
      <c r="F24" s="9">
        <f t="shared" si="0"/>
        <v>1066.6666666666667</v>
      </c>
      <c r="G24" s="9">
        <f>F24+Inputs!$C$6-Inputs!$C$4</f>
        <v>1066.666666666667</v>
      </c>
      <c r="H24" s="2"/>
      <c r="I24" s="2"/>
      <c r="K24" s="2"/>
      <c r="L24" s="2"/>
      <c r="M24" s="2"/>
    </row>
    <row r="25" spans="1:13" x14ac:dyDescent="0.25">
      <c r="A25" s="2">
        <v>4</v>
      </c>
      <c r="B25" s="2">
        <v>2</v>
      </c>
      <c r="C25" s="9">
        <f>Inputs!$F$13*Schedule!D25</f>
        <v>466.66666666666669</v>
      </c>
      <c r="D25" s="9">
        <f>Inputs!$F$14*Schedule!E25</f>
        <v>0</v>
      </c>
      <c r="E25" s="9">
        <f>Inputs!$F$15*Schedule!F25</f>
        <v>600</v>
      </c>
      <c r="F25" s="9">
        <f t="shared" si="0"/>
        <v>1066.6666666666667</v>
      </c>
      <c r="G25" s="9">
        <f>F25+Inputs!$C$6-Inputs!$C$4</f>
        <v>1066.666666666667</v>
      </c>
      <c r="H25" s="2"/>
      <c r="I25" s="2"/>
      <c r="K25" s="2"/>
      <c r="L25" s="2"/>
      <c r="M25" s="2"/>
    </row>
    <row r="26" spans="1:13" x14ac:dyDescent="0.25">
      <c r="A26" s="2">
        <v>4</v>
      </c>
      <c r="B26" s="2">
        <v>3</v>
      </c>
      <c r="C26" s="9">
        <f>Inputs!$F$13*Schedule!D26</f>
        <v>466.66666666666669</v>
      </c>
      <c r="D26" s="9">
        <f>Inputs!$F$14*Schedule!E26</f>
        <v>0</v>
      </c>
      <c r="E26" s="9">
        <f>Inputs!$F$15*Schedule!F26</f>
        <v>600</v>
      </c>
      <c r="F26" s="9">
        <f t="shared" si="0"/>
        <v>1066.6666666666667</v>
      </c>
      <c r="G26" s="9">
        <f>F26+Inputs!$C$6-Inputs!$C$4</f>
        <v>1066.666666666667</v>
      </c>
      <c r="H26" s="2"/>
      <c r="I26" s="2"/>
      <c r="K26" s="2"/>
      <c r="L26" s="2"/>
      <c r="M26" s="2"/>
    </row>
    <row r="27" spans="1:13" x14ac:dyDescent="0.25">
      <c r="A27" s="2">
        <v>4</v>
      </c>
      <c r="B27" s="2">
        <v>4</v>
      </c>
      <c r="C27" s="9">
        <f>Inputs!$F$13*Schedule!D27</f>
        <v>466.66666666666669</v>
      </c>
      <c r="D27" s="9">
        <f>Inputs!$F$14*Schedule!E27</f>
        <v>0</v>
      </c>
      <c r="E27" s="9">
        <f>Inputs!$F$15*Schedule!F27</f>
        <v>600</v>
      </c>
      <c r="F27" s="9">
        <f t="shared" si="0"/>
        <v>1066.6666666666667</v>
      </c>
      <c r="G27" s="9">
        <f>F27+Inputs!$C$6-Inputs!$C$4</f>
        <v>1066.666666666667</v>
      </c>
      <c r="H27" s="2"/>
      <c r="I27" s="2"/>
      <c r="J27" s="2"/>
      <c r="K27" s="2"/>
      <c r="L27" s="2"/>
      <c r="M27" s="2"/>
    </row>
    <row r="28" spans="1:13" x14ac:dyDescent="0.25">
      <c r="A28" s="2">
        <v>4</v>
      </c>
      <c r="B28" s="2">
        <v>5</v>
      </c>
      <c r="C28" s="9">
        <f>Inputs!$F$13*Schedule!D28</f>
        <v>466.66666666666669</v>
      </c>
      <c r="D28" s="9">
        <f>Inputs!$F$14*Schedule!E28</f>
        <v>0</v>
      </c>
      <c r="E28" s="9">
        <f>Inputs!$F$15*Schedule!F28</f>
        <v>600</v>
      </c>
      <c r="F28" s="9">
        <f t="shared" si="0"/>
        <v>1066.6666666666667</v>
      </c>
      <c r="G28" s="9">
        <f>F28+Inputs!$C$6-Inputs!$C$4</f>
        <v>1066.666666666667</v>
      </c>
      <c r="H28" s="2"/>
      <c r="I28" s="2"/>
      <c r="J28" s="2"/>
      <c r="K28" s="2"/>
      <c r="L28" s="2"/>
      <c r="M28" s="2"/>
    </row>
    <row r="29" spans="1:13" x14ac:dyDescent="0.25">
      <c r="A29" s="2">
        <v>4</v>
      </c>
      <c r="B29" s="2">
        <v>6</v>
      </c>
      <c r="C29" s="9">
        <f>Inputs!$F$13*Schedule!D29</f>
        <v>466.66666666666669</v>
      </c>
      <c r="D29" s="9">
        <f>Inputs!$F$14*Schedule!E29</f>
        <v>391.66666666666669</v>
      </c>
      <c r="E29" s="9">
        <f>Inputs!$F$15*Schedule!F29</f>
        <v>0</v>
      </c>
      <c r="F29" s="9">
        <f t="shared" si="0"/>
        <v>858.33333333333337</v>
      </c>
      <c r="G29" s="9">
        <f>F29+Inputs!$C$6-Inputs!$C$4</f>
        <v>858.33333333333348</v>
      </c>
      <c r="H29" s="2"/>
      <c r="I29" s="2"/>
      <c r="J29" s="2"/>
      <c r="K29" s="2"/>
      <c r="L29" s="2"/>
      <c r="M29" s="2"/>
    </row>
    <row r="30" spans="1:13" x14ac:dyDescent="0.25">
      <c r="A30" s="2">
        <v>4</v>
      </c>
      <c r="B30" s="2">
        <v>7</v>
      </c>
      <c r="C30" s="9">
        <f>Inputs!$F$13*Schedule!D30</f>
        <v>466.66666666666669</v>
      </c>
      <c r="D30" s="9">
        <f>Inputs!$F$14*Schedule!E30</f>
        <v>391.66666666666669</v>
      </c>
      <c r="E30" s="9">
        <f>Inputs!$F$15*Schedule!F30</f>
        <v>0</v>
      </c>
      <c r="F30" s="9">
        <f t="shared" si="0"/>
        <v>858.33333333333337</v>
      </c>
      <c r="G30" s="9">
        <f>F30+Inputs!$C$6-Inputs!$C$4</f>
        <v>858.33333333333348</v>
      </c>
      <c r="H30" s="2"/>
      <c r="I30" s="2"/>
      <c r="J30" s="2"/>
      <c r="K30" s="2"/>
      <c r="L30" s="2"/>
      <c r="M30" s="2"/>
    </row>
    <row r="31" spans="1:13" x14ac:dyDescent="0.25">
      <c r="A31" s="2"/>
      <c r="B31" s="2"/>
      <c r="C31" s="2"/>
      <c r="D31" s="2"/>
      <c r="E31" s="2"/>
      <c r="F31" s="2"/>
      <c r="G31" s="2"/>
      <c r="H31" s="2"/>
      <c r="I31" s="2"/>
      <c r="J31" s="2"/>
      <c r="K31" s="2"/>
      <c r="L31" s="2"/>
      <c r="M31" s="2"/>
    </row>
    <row r="32" spans="1:13" x14ac:dyDescent="0.25">
      <c r="A32" s="2"/>
      <c r="B32" s="2"/>
      <c r="C32" s="2"/>
      <c r="D32" s="2"/>
      <c r="E32" s="2"/>
      <c r="F32" s="2"/>
      <c r="G32" s="2"/>
      <c r="H32" s="2"/>
      <c r="I32" s="2"/>
      <c r="J32" s="2"/>
      <c r="K32" s="2"/>
      <c r="L32" s="2"/>
      <c r="M32" s="2"/>
    </row>
    <row r="33" spans="1:13" x14ac:dyDescent="0.25">
      <c r="A33" s="2"/>
      <c r="B33" s="2"/>
      <c r="C33" s="2"/>
      <c r="D33" s="2"/>
      <c r="E33" s="2"/>
      <c r="F33" s="2"/>
      <c r="G33" s="2"/>
      <c r="H33" s="2"/>
      <c r="I33" s="2"/>
      <c r="J33" s="2"/>
      <c r="K33" s="2"/>
      <c r="L33" s="2"/>
      <c r="M33" s="2"/>
    </row>
    <row r="34" spans="1:13" x14ac:dyDescent="0.25">
      <c r="A34" s="2"/>
      <c r="B34" s="2"/>
      <c r="C34" s="2"/>
      <c r="D34" s="2"/>
      <c r="E34" s="2"/>
      <c r="F34" s="2"/>
      <c r="G34" s="2"/>
      <c r="H34" s="2"/>
      <c r="I34" s="2"/>
      <c r="J34" s="2"/>
      <c r="K34" s="2"/>
      <c r="L34" s="2"/>
      <c r="M34" s="2"/>
    </row>
    <row r="35" spans="1:13" x14ac:dyDescent="0.25">
      <c r="A35" s="2"/>
      <c r="B35" s="2"/>
      <c r="C35" s="2"/>
      <c r="D35" s="2"/>
      <c r="E35" s="2"/>
      <c r="F35" s="2"/>
      <c r="G35" s="2"/>
      <c r="H35" s="2"/>
      <c r="I35" s="2"/>
      <c r="J35" s="2"/>
      <c r="K35" s="2"/>
      <c r="L35" s="2"/>
      <c r="M35" s="2"/>
    </row>
    <row r="36" spans="1:13" x14ac:dyDescent="0.25">
      <c r="A36" s="2"/>
      <c r="B36" s="2"/>
      <c r="C36" s="2"/>
      <c r="D36" s="2"/>
      <c r="E36" s="2"/>
      <c r="F36" s="2"/>
      <c r="G36" s="2"/>
      <c r="H36" s="2"/>
      <c r="I36" s="2"/>
      <c r="J36" s="2"/>
      <c r="K36" s="2"/>
      <c r="L36" s="2"/>
      <c r="M36" s="2"/>
    </row>
    <row r="37" spans="1:13" x14ac:dyDescent="0.25">
      <c r="A37" s="2"/>
      <c r="B37" s="2"/>
      <c r="C37" s="2"/>
      <c r="D37" s="2"/>
      <c r="E37" s="2"/>
      <c r="F37" s="2"/>
      <c r="G37" s="2"/>
      <c r="H37" s="2"/>
      <c r="I37" s="2"/>
      <c r="J37" s="2"/>
      <c r="K37" s="2"/>
      <c r="L37" s="2"/>
      <c r="M37" s="2"/>
    </row>
    <row r="38" spans="1:13" x14ac:dyDescent="0.25">
      <c r="A38" s="2"/>
      <c r="B38" s="2"/>
      <c r="C38" s="2"/>
      <c r="D38" s="2"/>
      <c r="E38" s="2"/>
      <c r="F38" s="2"/>
      <c r="G38" s="2"/>
      <c r="H38" s="2"/>
      <c r="I38" s="2"/>
      <c r="J38" s="2"/>
      <c r="K38" s="2"/>
      <c r="L38" s="2"/>
      <c r="M38" s="2"/>
    </row>
    <row r="39" spans="1:13" x14ac:dyDescent="0.25">
      <c r="A39" s="2"/>
      <c r="B39" s="2"/>
      <c r="C39" s="2"/>
      <c r="D39" s="2"/>
      <c r="E39" s="2"/>
      <c r="F39" s="2"/>
      <c r="G39" s="2"/>
      <c r="H39" s="2"/>
      <c r="I39" s="2"/>
      <c r="J39" s="2"/>
      <c r="K39" s="2"/>
      <c r="L39" s="2"/>
      <c r="M39" s="2"/>
    </row>
    <row r="40" spans="1:13" x14ac:dyDescent="0.25">
      <c r="A40" s="2"/>
      <c r="B40" s="2"/>
      <c r="C40" s="2"/>
      <c r="D40" s="2"/>
      <c r="E40" s="2"/>
      <c r="F40" s="2"/>
      <c r="G40" s="2"/>
      <c r="H40" s="2"/>
      <c r="I40" s="2"/>
      <c r="J40" s="2"/>
      <c r="K40" s="2"/>
      <c r="L40" s="2"/>
      <c r="M40" s="2"/>
    </row>
    <row r="41" spans="1:13" x14ac:dyDescent="0.25">
      <c r="A41" s="2"/>
      <c r="B41" s="2"/>
      <c r="C41" s="2"/>
      <c r="D41" s="2"/>
      <c r="E41" s="2"/>
      <c r="F41" s="2"/>
      <c r="G41" s="2"/>
      <c r="H41" s="2"/>
      <c r="I41" s="2"/>
      <c r="J41" s="2"/>
      <c r="K41" s="2"/>
      <c r="L41" s="2"/>
      <c r="M41" s="2"/>
    </row>
    <row r="42" spans="1:13" x14ac:dyDescent="0.25">
      <c r="A42" s="2"/>
      <c r="B42" s="2"/>
      <c r="C42" s="2"/>
      <c r="D42" s="2"/>
      <c r="E42" s="2"/>
      <c r="F42" s="2"/>
      <c r="G42" s="2"/>
      <c r="H42" s="2"/>
      <c r="I42" s="2"/>
      <c r="J42" s="2"/>
      <c r="K42" s="2"/>
      <c r="L42" s="2"/>
      <c r="M42" s="2"/>
    </row>
    <row r="43" spans="1:13" x14ac:dyDescent="0.25">
      <c r="A43" s="2"/>
      <c r="B43" s="2"/>
      <c r="C43" s="2"/>
      <c r="D43" s="2"/>
      <c r="E43" s="2"/>
      <c r="F43" s="2"/>
      <c r="G43" s="2"/>
      <c r="H43" s="2"/>
      <c r="I43" s="2"/>
      <c r="J43" s="2"/>
      <c r="K43" s="2"/>
      <c r="L43" s="2"/>
      <c r="M43" s="2"/>
    </row>
    <row r="44" spans="1:13" x14ac:dyDescent="0.25">
      <c r="A44" s="2"/>
      <c r="B44" s="2"/>
      <c r="C44" s="2"/>
      <c r="D44" s="2"/>
      <c r="E44" s="2"/>
      <c r="F44" s="2"/>
      <c r="G44" s="2"/>
      <c r="H44" s="2"/>
      <c r="I44" s="2"/>
      <c r="J44" s="2"/>
      <c r="K44" s="2"/>
      <c r="L44" s="2"/>
      <c r="M44" s="2"/>
    </row>
    <row r="45" spans="1:13" x14ac:dyDescent="0.25">
      <c r="A45" s="2"/>
      <c r="B45" s="2"/>
      <c r="C45" s="2"/>
      <c r="D45" s="2"/>
      <c r="E45" s="2"/>
      <c r="F45" s="2"/>
      <c r="G45" s="2"/>
      <c r="H45" s="2"/>
      <c r="I45" s="2"/>
      <c r="J45" s="2"/>
      <c r="K45" s="2"/>
      <c r="L45" s="2"/>
      <c r="M45" s="2"/>
    </row>
    <row r="46" spans="1:13" x14ac:dyDescent="0.25">
      <c r="A46" s="2"/>
      <c r="B46" s="2"/>
      <c r="C46" s="2"/>
      <c r="D46" s="2"/>
      <c r="E46" s="2"/>
      <c r="F46" s="2"/>
      <c r="G46" s="2"/>
      <c r="H46" s="2"/>
      <c r="I46" s="2"/>
      <c r="J46" s="2"/>
      <c r="K46" s="2"/>
      <c r="L46" s="2"/>
      <c r="M46" s="2"/>
    </row>
    <row r="47" spans="1:13" x14ac:dyDescent="0.25">
      <c r="A47" s="2"/>
      <c r="B47" s="2"/>
      <c r="C47" s="2"/>
      <c r="D47" s="2"/>
      <c r="E47" s="2"/>
      <c r="F47" s="2"/>
      <c r="G47" s="2"/>
      <c r="H47" s="2"/>
      <c r="I47" s="2"/>
      <c r="J47" s="2"/>
      <c r="K47" s="2"/>
      <c r="L47" s="2"/>
      <c r="M47" s="2"/>
    </row>
    <row r="48" spans="1:13" x14ac:dyDescent="0.25">
      <c r="A48" s="2"/>
      <c r="B48" s="2"/>
      <c r="C48" s="2"/>
      <c r="D48" s="2"/>
      <c r="E48" s="2"/>
      <c r="F48" s="2"/>
      <c r="G48" s="2"/>
      <c r="H48" s="2"/>
      <c r="I48" s="2"/>
      <c r="J48" s="2"/>
      <c r="K48" s="2"/>
      <c r="L48" s="2"/>
      <c r="M48" s="2"/>
    </row>
    <row r="49" spans="1:13" x14ac:dyDescent="0.25">
      <c r="A49" s="2"/>
      <c r="B49" s="2"/>
      <c r="C49" s="2"/>
      <c r="D49" s="2"/>
      <c r="E49" s="2"/>
      <c r="F49" s="2"/>
      <c r="G49" s="2"/>
      <c r="H49" s="2"/>
      <c r="I49" s="2"/>
      <c r="J49" s="2"/>
      <c r="K49" s="2"/>
      <c r="L49" s="2"/>
      <c r="M49" s="2"/>
    </row>
    <row r="50" spans="1:13" x14ac:dyDescent="0.25">
      <c r="A50" s="2"/>
      <c r="B50" s="2"/>
      <c r="C50" s="2"/>
      <c r="D50" s="2"/>
      <c r="E50" s="2"/>
      <c r="F50" s="2"/>
      <c r="G50" s="2"/>
      <c r="H50" s="2"/>
      <c r="I50" s="2"/>
      <c r="J50" s="2"/>
      <c r="K50" s="2"/>
      <c r="L50" s="2"/>
      <c r="M50" s="2"/>
    </row>
    <row r="51" spans="1:13" x14ac:dyDescent="0.25">
      <c r="A51" s="2"/>
      <c r="B51" s="2"/>
      <c r="C51" s="2"/>
      <c r="D51" s="2"/>
      <c r="E51" s="2"/>
      <c r="F51" s="2"/>
      <c r="G51" s="2"/>
      <c r="H51" s="2"/>
      <c r="I51" s="2"/>
      <c r="J51" s="2"/>
      <c r="K51" s="2"/>
      <c r="L51" s="2"/>
      <c r="M51" s="2"/>
    </row>
    <row r="52" spans="1:13" x14ac:dyDescent="0.25">
      <c r="A52" s="2"/>
      <c r="B52" s="2"/>
      <c r="C52" s="2"/>
      <c r="D52" s="2"/>
      <c r="E52" s="2"/>
      <c r="F52" s="2"/>
      <c r="G52" s="2"/>
      <c r="H52" s="2"/>
      <c r="I52" s="2"/>
      <c r="L52" s="2"/>
      <c r="M52" s="2"/>
    </row>
    <row r="53" spans="1:13" x14ac:dyDescent="0.25">
      <c r="A53" s="2"/>
      <c r="B53" s="2"/>
      <c r="C53" s="2"/>
      <c r="D53" s="2"/>
      <c r="E53" s="2"/>
      <c r="F53" s="2"/>
      <c r="G53" s="2"/>
      <c r="H53" s="2"/>
      <c r="I53" s="2"/>
      <c r="L53" s="2"/>
      <c r="M53" s="2"/>
    </row>
    <row r="54" spans="1:13" x14ac:dyDescent="0.25">
      <c r="A54" s="2"/>
      <c r="B54" s="2"/>
      <c r="C54" s="2"/>
      <c r="D54" s="2"/>
      <c r="E54" s="2"/>
      <c r="F54" s="2"/>
      <c r="G54" s="2"/>
      <c r="H54" s="2"/>
      <c r="I54" s="2"/>
      <c r="L54" s="2"/>
      <c r="M54" s="2"/>
    </row>
    <row r="55" spans="1:13" x14ac:dyDescent="0.25">
      <c r="A55" s="2"/>
      <c r="B55" s="2"/>
      <c r="C55" s="2"/>
      <c r="D55" s="2"/>
      <c r="E55" s="2"/>
      <c r="F55" s="2"/>
      <c r="G55" s="2"/>
      <c r="H55" s="2"/>
      <c r="I55" s="2"/>
      <c r="L55" s="2"/>
      <c r="M55" s="2"/>
    </row>
    <row r="56" spans="1:13" x14ac:dyDescent="0.25">
      <c r="A56" s="2"/>
      <c r="B56" s="2"/>
      <c r="C56" s="2"/>
      <c r="D56" s="2"/>
      <c r="E56" s="2"/>
      <c r="F56" s="2"/>
      <c r="G56" s="2"/>
      <c r="H56" s="2"/>
      <c r="I56" s="2"/>
    </row>
    <row r="57" spans="1:13" x14ac:dyDescent="0.25">
      <c r="A57" s="2"/>
      <c r="B57" s="2"/>
      <c r="C57" s="2"/>
      <c r="D57" s="2"/>
      <c r="E57" s="2"/>
      <c r="F57" s="2"/>
      <c r="G57" s="2"/>
      <c r="H57" s="2"/>
      <c r="I57" s="2"/>
    </row>
    <row r="58" spans="1:13" x14ac:dyDescent="0.25">
      <c r="A58" s="2"/>
      <c r="B58" s="2"/>
      <c r="C58" s="2"/>
      <c r="D58" s="2"/>
      <c r="E58" s="2"/>
      <c r="F58" s="2"/>
      <c r="G58" s="2"/>
      <c r="H58" s="2"/>
      <c r="I58"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13</vt:i4>
      </vt:variant>
    </vt:vector>
  </HeadingPairs>
  <TitlesOfParts>
    <vt:vector size="16" baseType="lpstr">
      <vt:lpstr>Inputs</vt:lpstr>
      <vt:lpstr>Schedule</vt:lpstr>
      <vt:lpstr>Calories</vt:lpstr>
      <vt:lpstr>ElipticalWarmupRate</vt:lpstr>
      <vt:lpstr>EllipticalMinWarmup</vt:lpstr>
      <vt:lpstr>EllipticalNormalRate</vt:lpstr>
      <vt:lpstr>EllipticalWarmupRate</vt:lpstr>
      <vt:lpstr>StairmasterMinWarmup</vt:lpstr>
      <vt:lpstr>StairmasterNormalRate</vt:lpstr>
      <vt:lpstr>StairmasterWarmupRate</vt:lpstr>
      <vt:lpstr>TimePerMachine</vt:lpstr>
      <vt:lpstr>TreadmillMinWarmup</vt:lpstr>
      <vt:lpstr>TreadmillNormalRate</vt:lpstr>
      <vt:lpstr>TreadmillWarmup</vt:lpstr>
      <vt:lpstr>TreadmillWarmupRate</vt:lpstr>
      <vt:lpstr>WeightLossGoal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Shuva</dc:creator>
  <cp:lastModifiedBy>Shuva</cp:lastModifiedBy>
  <dcterms:created xsi:type="dcterms:W3CDTF">2012-12-12T01:12:48Z</dcterms:created>
  <dcterms:modified xsi:type="dcterms:W3CDTF">2012-12-17T13:51:31Z</dcterms:modified>
</cp:coreProperties>
</file>