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Transportation" sheetId="2" r:id="rId1"/>
    <sheet name="Mileage Chart" sheetId="1" r:id="rId2"/>
  </sheets>
  <definedNames>
    <definedName name="D_C">#REF!</definedName>
    <definedName name="DEPARTURE_CITIES">#REF!</definedName>
    <definedName name="DESINATION_CITIES">#REF!</definedName>
    <definedName name="MILEAGE_CHART">#REF!</definedName>
    <definedName name="solver_adj" localSheetId="0" hidden="1">Transportation!$B$4:$O$17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Transportation!$B$18:$O$18</definedName>
    <definedName name="solver_lhs2" localSheetId="0" hidden="1">Transportation!$B$4:$O$17</definedName>
    <definedName name="solver_lhs3" localSheetId="0" hidden="1">Transportation!$P$4:$P$17</definedName>
    <definedName name="solver_lhs4" localSheetId="0" hidden="1">Transportation!$T$5:$Z$5</definedName>
    <definedName name="solver_lhs5" localSheetId="0" hidden="1">Transportation!$T$15:$Z$15</definedName>
    <definedName name="solver_lhs6" localSheetId="0" hidden="1">Transportation!$T$26:$Z$26</definedName>
    <definedName name="solver_lhs7" localSheetId="0" hidden="1">Transportation!$AA$26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7</definedName>
    <definedName name="solver_nwt" localSheetId="0" hidden="1">1</definedName>
    <definedName name="solver_ofx" localSheetId="0" hidden="1">2</definedName>
    <definedName name="solver_opt" localSheetId="0" hidden="1">Transportation!$B$1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5</definedName>
    <definedName name="solver_rel3" localSheetId="0" hidden="1">2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el7" localSheetId="0" hidden="1">1</definedName>
    <definedName name="solver_reo" localSheetId="0" hidden="1">2</definedName>
    <definedName name="solver_rep" localSheetId="0" hidden="1">2</definedName>
    <definedName name="solver_rhs1" localSheetId="0" hidden="1">Transportation!$B$20:$O$20</definedName>
    <definedName name="solver_rhs2" localSheetId="0" hidden="1">binary</definedName>
    <definedName name="solver_rhs3" localSheetId="0" hidden="1">Transportation!$R$4:$R$17</definedName>
    <definedName name="solver_rhs4" localSheetId="0" hidden="1">Transportation!$T$7:$Z$7</definedName>
    <definedName name="solver_rhs5" localSheetId="0" hidden="1">Transportation!$T$17:$Z$17</definedName>
    <definedName name="solver_rhs6" localSheetId="0" hidden="1">Transportation!$T$28:$Z$28</definedName>
    <definedName name="solver_rhs7" localSheetId="0" hidden="1">Transportation!$AA$28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5725"/>
</workbook>
</file>

<file path=xl/calcChain.xml><?xml version="1.0" encoding="utf-8"?>
<calcChain xmlns="http://schemas.openxmlformats.org/spreadsheetml/2006/main">
  <c r="A54" i="2"/>
  <c r="C41"/>
  <c r="C42"/>
  <c r="C43"/>
  <c r="C44"/>
  <c r="C45"/>
  <c r="C46"/>
  <c r="C47"/>
  <c r="C48"/>
  <c r="C49"/>
  <c r="C50"/>
  <c r="C51"/>
  <c r="C52"/>
  <c r="C40"/>
  <c r="C54" s="1"/>
  <c r="B41"/>
  <c r="B42"/>
  <c r="B43"/>
  <c r="B44"/>
  <c r="B45"/>
  <c r="B46"/>
  <c r="B47"/>
  <c r="B48"/>
  <c r="B49"/>
  <c r="B50"/>
  <c r="B51"/>
  <c r="B52"/>
  <c r="B53"/>
  <c r="C53" s="1"/>
  <c r="B40"/>
  <c r="A53"/>
  <c r="A52"/>
  <c r="A51"/>
  <c r="A50"/>
  <c r="A49"/>
  <c r="A48"/>
  <c r="A47"/>
  <c r="A46"/>
  <c r="A45"/>
  <c r="A44"/>
  <c r="A43"/>
  <c r="A42"/>
  <c r="A41"/>
  <c r="A40"/>
  <c r="AA28"/>
  <c r="Z26"/>
  <c r="AA26"/>
  <c r="A36"/>
  <c r="N22"/>
  <c r="M22"/>
  <c r="L22"/>
  <c r="K22"/>
  <c r="J22"/>
  <c r="I22"/>
  <c r="H22"/>
  <c r="G22"/>
  <c r="F22"/>
  <c r="E22"/>
  <c r="D22"/>
  <c r="C22"/>
  <c r="B22"/>
  <c r="A35"/>
  <c r="O22"/>
  <c r="A34"/>
  <c r="A33"/>
  <c r="A32"/>
  <c r="A31"/>
  <c r="A30"/>
  <c r="A29"/>
  <c r="Z28"/>
  <c r="Y28"/>
  <c r="X28"/>
  <c r="W28"/>
  <c r="V28"/>
  <c r="U28"/>
  <c r="T28"/>
  <c r="A28"/>
  <c r="A27"/>
  <c r="Y26"/>
  <c r="X26"/>
  <c r="W26"/>
  <c r="V26"/>
  <c r="U26"/>
  <c r="T26"/>
  <c r="A26"/>
  <c r="A25"/>
  <c r="A24"/>
  <c r="A23"/>
  <c r="O18"/>
  <c r="N18"/>
  <c r="M18"/>
  <c r="L18"/>
  <c r="K18"/>
  <c r="J18"/>
  <c r="I18"/>
  <c r="H18"/>
  <c r="G18"/>
  <c r="F18"/>
  <c r="E18"/>
  <c r="D18"/>
  <c r="C18"/>
  <c r="B18"/>
  <c r="Z17"/>
  <c r="Y17"/>
  <c r="X17"/>
  <c r="W17"/>
  <c r="V17"/>
  <c r="U17"/>
  <c r="T17"/>
  <c r="P17"/>
  <c r="P16"/>
  <c r="Z15"/>
  <c r="Y15"/>
  <c r="X15"/>
  <c r="W15"/>
  <c r="V15"/>
  <c r="U15"/>
  <c r="T15"/>
  <c r="P15"/>
  <c r="P14"/>
  <c r="P13"/>
  <c r="P12"/>
  <c r="P11"/>
  <c r="P10"/>
  <c r="P9"/>
  <c r="P8"/>
  <c r="Z7"/>
  <c r="Y7"/>
  <c r="X7"/>
  <c r="W7"/>
  <c r="V7"/>
  <c r="U7"/>
  <c r="T7"/>
  <c r="P7"/>
  <c r="P6"/>
  <c r="Z5"/>
  <c r="Y5"/>
  <c r="X5"/>
  <c r="W5"/>
  <c r="V5"/>
  <c r="U5"/>
  <c r="T5"/>
  <c r="P5"/>
  <c r="P4"/>
  <c r="B1"/>
  <c r="U2" i="1"/>
  <c r="W2"/>
  <c r="X2"/>
  <c r="Y2"/>
  <c r="Z2"/>
  <c r="AA2"/>
  <c r="AB2"/>
  <c r="AD2"/>
  <c r="AE2"/>
  <c r="B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D3"/>
  <c r="AE3"/>
  <c r="B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D4"/>
  <c r="AE4"/>
  <c r="B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D5"/>
  <c r="AE5"/>
  <c r="B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D6"/>
  <c r="AE6"/>
  <c r="B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D7"/>
  <c r="AE7"/>
  <c r="B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D8"/>
  <c r="AE8"/>
  <c r="B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D9"/>
  <c r="AE9"/>
  <c r="B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D10"/>
  <c r="AE10"/>
  <c r="B11"/>
  <c r="L11"/>
  <c r="M11"/>
  <c r="N11"/>
  <c r="O11"/>
  <c r="P11"/>
  <c r="Q11"/>
  <c r="R11"/>
  <c r="S11"/>
  <c r="T11"/>
  <c r="U11"/>
  <c r="V11"/>
  <c r="W11"/>
  <c r="X11"/>
  <c r="Y11"/>
  <c r="Z11"/>
  <c r="AA11"/>
  <c r="AB11"/>
  <c r="AD11"/>
  <c r="AE11"/>
  <c r="B12"/>
  <c r="Q12"/>
  <c r="R12"/>
  <c r="S12"/>
  <c r="T12"/>
  <c r="U12"/>
  <c r="V12"/>
  <c r="W12"/>
  <c r="X12"/>
  <c r="Y12"/>
  <c r="Z12"/>
  <c r="AA12"/>
  <c r="AB12"/>
  <c r="AD12"/>
  <c r="AE12"/>
  <c r="B13"/>
  <c r="L13"/>
  <c r="N13"/>
  <c r="O13"/>
  <c r="P13"/>
  <c r="Q13"/>
  <c r="R13"/>
  <c r="S13"/>
  <c r="T13"/>
  <c r="U13"/>
  <c r="V13"/>
  <c r="W13"/>
  <c r="X13"/>
  <c r="Y13"/>
  <c r="Z13"/>
  <c r="AA13"/>
  <c r="AB13"/>
  <c r="AD13"/>
  <c r="AE13"/>
  <c r="B14"/>
  <c r="L14"/>
  <c r="O14"/>
  <c r="P14"/>
  <c r="Q14"/>
  <c r="R14"/>
  <c r="S14"/>
  <c r="T14"/>
  <c r="U14"/>
  <c r="V14"/>
  <c r="W14"/>
  <c r="X14"/>
  <c r="Y14"/>
  <c r="Z14"/>
  <c r="AA14"/>
  <c r="AB14"/>
  <c r="AD14"/>
  <c r="AE14"/>
  <c r="B15"/>
  <c r="L15"/>
  <c r="P15"/>
  <c r="Q15"/>
  <c r="R15"/>
  <c r="S15"/>
  <c r="T15"/>
  <c r="U15"/>
  <c r="V15"/>
  <c r="W15"/>
  <c r="X15"/>
  <c r="Y15"/>
  <c r="Z15"/>
  <c r="AA15"/>
  <c r="AB15"/>
  <c r="AD15"/>
  <c r="AE15"/>
  <c r="B16"/>
  <c r="L16"/>
  <c r="Q16"/>
  <c r="R16"/>
  <c r="S16"/>
  <c r="T16"/>
  <c r="U16"/>
  <c r="V16"/>
  <c r="W16"/>
  <c r="X16"/>
  <c r="Y16"/>
  <c r="Z16"/>
  <c r="AA16"/>
  <c r="AB16"/>
  <c r="AD16"/>
  <c r="AE16"/>
  <c r="B17"/>
  <c r="R17"/>
  <c r="S17"/>
  <c r="T17"/>
  <c r="U17"/>
  <c r="V17"/>
  <c r="W17"/>
  <c r="X17"/>
  <c r="Y17"/>
  <c r="Z17"/>
  <c r="AA17"/>
  <c r="AB17"/>
  <c r="AD17"/>
  <c r="AE17"/>
  <c r="B18"/>
  <c r="S18"/>
  <c r="T18"/>
  <c r="U18"/>
  <c r="V18"/>
  <c r="W18"/>
  <c r="X18"/>
  <c r="Y18"/>
  <c r="Z18"/>
  <c r="AA18"/>
  <c r="AB18"/>
  <c r="AD18"/>
  <c r="AE18"/>
  <c r="B19"/>
  <c r="T19"/>
  <c r="U19"/>
  <c r="V19"/>
  <c r="W19"/>
  <c r="X19"/>
  <c r="Y19"/>
  <c r="Z19"/>
  <c r="AA19"/>
  <c r="AB19"/>
  <c r="AD19"/>
  <c r="AE19"/>
  <c r="B20"/>
  <c r="U20"/>
  <c r="V20"/>
  <c r="W20"/>
  <c r="X20"/>
  <c r="Y20"/>
  <c r="Z20"/>
  <c r="AA20"/>
  <c r="AB20"/>
  <c r="AD20"/>
  <c r="AE20"/>
  <c r="Z21"/>
  <c r="AB21"/>
  <c r="AD21"/>
  <c r="AE21"/>
  <c r="B22"/>
  <c r="U22"/>
  <c r="W22"/>
  <c r="X22"/>
  <c r="Y22"/>
  <c r="Z22"/>
  <c r="AA22"/>
  <c r="AB22"/>
  <c r="AD22"/>
  <c r="AE22"/>
  <c r="U23"/>
  <c r="X23"/>
  <c r="Y23"/>
  <c r="Z23"/>
  <c r="AA23"/>
  <c r="AB23"/>
  <c r="AD23"/>
  <c r="AE23"/>
  <c r="U24"/>
  <c r="Y24"/>
  <c r="Z24"/>
  <c r="AB24"/>
  <c r="AD24"/>
  <c r="AE24"/>
  <c r="U25"/>
  <c r="Z25"/>
  <c r="AB25"/>
  <c r="AD25"/>
  <c r="AE25"/>
  <c r="AB26"/>
  <c r="AD26"/>
  <c r="AE26"/>
  <c r="U27"/>
  <c r="X27"/>
  <c r="Y27"/>
  <c r="Z27"/>
  <c r="AB27"/>
  <c r="AD27"/>
  <c r="AE27"/>
  <c r="AD28"/>
  <c r="AE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D29"/>
  <c r="AE29"/>
  <c r="AE30"/>
  <c r="C55" i="2" l="1"/>
</calcChain>
</file>

<file path=xl/sharedStrings.xml><?xml version="1.0" encoding="utf-8"?>
<sst xmlns="http://schemas.openxmlformats.org/spreadsheetml/2006/main" count="219" uniqueCount="55">
  <si>
    <t>Washington Nationals</t>
  </si>
  <si>
    <t>Toronto Blue Jays</t>
  </si>
  <si>
    <t>Texas Rangers</t>
  </si>
  <si>
    <t>Tampa Bay Rays</t>
  </si>
  <si>
    <t>St Louis Cardinals</t>
  </si>
  <si>
    <t>Seattle Mariners</t>
  </si>
  <si>
    <t>San Francisco Giants</t>
  </si>
  <si>
    <t>San Diego Padres</t>
  </si>
  <si>
    <t>Pittsburgh Pirates</t>
  </si>
  <si>
    <t>Philadelphia Phillies</t>
  </si>
  <si>
    <t>Oakland Athletics</t>
  </si>
  <si>
    <t>New York Yankees</t>
  </si>
  <si>
    <t>New York Mets</t>
  </si>
  <si>
    <t>Minnesota Twins</t>
  </si>
  <si>
    <t>Milwaukee Brewers</t>
  </si>
  <si>
    <t>Los Angeles Dodgers</t>
  </si>
  <si>
    <t>Los Angeles Angels</t>
  </si>
  <si>
    <t>Kansas City Royals</t>
  </si>
  <si>
    <t>Houston Astros</t>
  </si>
  <si>
    <t>Florida Marlins</t>
  </si>
  <si>
    <t>Detroit Tigers</t>
  </si>
  <si>
    <t>Colorado Rockies</t>
  </si>
  <si>
    <t>Cleveland Indians</t>
  </si>
  <si>
    <t>Cincinnati Reds</t>
  </si>
  <si>
    <t>Chicago White Sox</t>
  </si>
  <si>
    <t>Chicago Cubs</t>
  </si>
  <si>
    <t>Boston Red Sox</t>
  </si>
  <si>
    <t>Baltimore Orioles</t>
  </si>
  <si>
    <t>Atlanta Braves</t>
  </si>
  <si>
    <t>Arizona Diamondbacks</t>
  </si>
  <si>
    <t>CITIES</t>
  </si>
  <si>
    <t>Total Distance</t>
  </si>
  <si>
    <t>Baltimore</t>
  </si>
  <si>
    <t>Boston</t>
  </si>
  <si>
    <t>Philadelphia</t>
  </si>
  <si>
    <t>Washington</t>
  </si>
  <si>
    <t>Philidephia</t>
  </si>
  <si>
    <t>NY Mets</t>
  </si>
  <si>
    <t>Pittsburgh</t>
  </si>
  <si>
    <t>=</t>
  </si>
  <si>
    <t>Philadephia</t>
  </si>
  <si>
    <t>NY Yankies</t>
  </si>
  <si>
    <t>&lt;=</t>
  </si>
  <si>
    <t>C Cubs</t>
  </si>
  <si>
    <t>NY Yankees</t>
  </si>
  <si>
    <t>C White Sox</t>
  </si>
  <si>
    <t>Cincinatti</t>
  </si>
  <si>
    <t>Cleveland</t>
  </si>
  <si>
    <t>Milwaukee</t>
  </si>
  <si>
    <t>St Louis</t>
  </si>
  <si>
    <t>Detroit</t>
  </si>
  <si>
    <t>Cincinnati</t>
  </si>
  <si>
    <t>Route</t>
  </si>
  <si>
    <t>Distance</t>
  </si>
  <si>
    <t>Maximum Distance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</si>
</sst>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theme="3" tint="0.39994506668294322"/>
      </left>
      <right/>
      <top style="thick">
        <color theme="3" tint="0.39994506668294322"/>
      </top>
      <bottom/>
      <diagonal/>
    </border>
    <border>
      <left/>
      <right/>
      <top style="thick">
        <color theme="3" tint="0.39994506668294322"/>
      </top>
      <bottom/>
      <diagonal/>
    </border>
    <border>
      <left/>
      <right style="thick">
        <color theme="3" tint="0.39994506668294322"/>
      </right>
      <top style="thick">
        <color theme="3" tint="0.39994506668294322"/>
      </top>
      <bottom/>
      <diagonal/>
    </border>
    <border>
      <left style="thick">
        <color theme="3" tint="0.39994506668294322"/>
      </left>
      <right/>
      <top/>
      <bottom/>
      <diagonal/>
    </border>
    <border>
      <left/>
      <right style="thick">
        <color theme="3" tint="0.39994506668294322"/>
      </right>
      <top/>
      <bottom/>
      <diagonal/>
    </border>
    <border>
      <left style="thick">
        <color theme="3" tint="0.39994506668294322"/>
      </left>
      <right/>
      <top/>
      <bottom style="thick">
        <color theme="3" tint="0.39994506668294322"/>
      </bottom>
      <diagonal/>
    </border>
    <border>
      <left/>
      <right/>
      <top/>
      <bottom style="thick">
        <color theme="3" tint="0.39994506668294322"/>
      </bottom>
      <diagonal/>
    </border>
    <border>
      <left/>
      <right style="thick">
        <color theme="3" tint="0.39994506668294322"/>
      </right>
      <top/>
      <bottom style="thick">
        <color theme="3" tint="0.399945066682943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0" fillId="0" borderId="1" xfId="0" applyBorder="1"/>
    <xf numFmtId="0" fontId="4" fillId="0" borderId="0" xfId="0" applyFont="1"/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1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0" xfId="0" applyFont="1" applyAlignment="1">
      <alignment horizontal="center" textRotation="90"/>
    </xf>
    <xf numFmtId="0" fontId="2" fillId="0" borderId="0" xfId="0" applyFont="1" applyAlignment="1">
      <alignment horizontal="center" textRotation="90"/>
    </xf>
    <xf numFmtId="0" fontId="0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/>
  <dimension ref="A1:AA55"/>
  <sheetViews>
    <sheetView tabSelected="1" zoomScale="80" zoomScaleNormal="80" workbookViewId="0">
      <selection activeCell="J46" sqref="J46"/>
    </sheetView>
  </sheetViews>
  <sheetFormatPr defaultRowHeight="15"/>
  <cols>
    <col min="1" max="1" width="21" bestFit="1" customWidth="1"/>
    <col min="2" max="15" width="6.5703125" bestFit="1" customWidth="1"/>
    <col min="16" max="16" width="3.7109375" customWidth="1"/>
    <col min="17" max="17" width="3" customWidth="1"/>
    <col min="18" max="18" width="3.7109375" customWidth="1"/>
    <col min="20" max="20" width="13" bestFit="1" customWidth="1"/>
    <col min="21" max="21" width="13.140625" bestFit="1" customWidth="1"/>
    <col min="22" max="22" width="13.85546875" bestFit="1" customWidth="1"/>
    <col min="23" max="24" width="13.140625" bestFit="1" customWidth="1"/>
    <col min="25" max="26" width="13.85546875" bestFit="1" customWidth="1"/>
    <col min="27" max="27" width="12.42578125" bestFit="1" customWidth="1"/>
  </cols>
  <sheetData>
    <row r="1" spans="1:27" ht="16.5" thickTop="1" thickBot="1">
      <c r="A1" t="s">
        <v>31</v>
      </c>
      <c r="B1" s="3">
        <f>SUMPRODUCT(B4:O17,B23:O36)</f>
        <v>2838.0000000018736</v>
      </c>
      <c r="T1" s="19"/>
      <c r="U1" s="20"/>
      <c r="V1" s="20" t="s">
        <v>32</v>
      </c>
      <c r="W1" s="20"/>
      <c r="X1" s="20"/>
      <c r="Y1" s="20"/>
      <c r="Z1" s="20" t="s">
        <v>32</v>
      </c>
      <c r="AA1" s="21"/>
    </row>
    <row r="2" spans="1:27" ht="15.75" thickTop="1">
      <c r="T2" s="22"/>
      <c r="U2" s="23" t="s">
        <v>32</v>
      </c>
      <c r="V2" s="23" t="s">
        <v>33</v>
      </c>
      <c r="W2" s="23" t="s">
        <v>32</v>
      </c>
      <c r="X2" s="23"/>
      <c r="Y2" s="23" t="s">
        <v>33</v>
      </c>
      <c r="Z2" s="23" t="s">
        <v>34</v>
      </c>
      <c r="AA2" s="24"/>
    </row>
    <row r="3" spans="1:27" ht="110.25" thickBot="1">
      <c r="B3" s="35" t="s">
        <v>27</v>
      </c>
      <c r="C3" s="35" t="s">
        <v>26</v>
      </c>
      <c r="D3" s="35" t="s">
        <v>25</v>
      </c>
      <c r="E3" s="35" t="s">
        <v>24</v>
      </c>
      <c r="F3" s="35" t="s">
        <v>23</v>
      </c>
      <c r="G3" s="35" t="s">
        <v>22</v>
      </c>
      <c r="H3" s="35" t="s">
        <v>20</v>
      </c>
      <c r="I3" s="35" t="s">
        <v>14</v>
      </c>
      <c r="J3" s="35" t="s">
        <v>12</v>
      </c>
      <c r="K3" s="35" t="s">
        <v>11</v>
      </c>
      <c r="L3" s="35" t="s">
        <v>9</v>
      </c>
      <c r="M3" s="35" t="s">
        <v>8</v>
      </c>
      <c r="N3" s="35" t="s">
        <v>4</v>
      </c>
      <c r="O3" s="35" t="s">
        <v>0</v>
      </c>
      <c r="T3" s="22" t="s">
        <v>32</v>
      </c>
      <c r="U3" s="23" t="s">
        <v>35</v>
      </c>
      <c r="V3" s="23" t="s">
        <v>36</v>
      </c>
      <c r="W3" s="23" t="s">
        <v>35</v>
      </c>
      <c r="X3" s="23" t="s">
        <v>33</v>
      </c>
      <c r="Y3" s="23" t="s">
        <v>37</v>
      </c>
      <c r="Z3" s="23" t="s">
        <v>38</v>
      </c>
      <c r="AA3" s="24"/>
    </row>
    <row r="4" spans="1:27" ht="15.75" thickTop="1">
      <c r="A4" s="4" t="s">
        <v>27</v>
      </c>
      <c r="B4" s="5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1.0000000000788243</v>
      </c>
      <c r="M4" s="6">
        <v>0</v>
      </c>
      <c r="N4" s="6">
        <v>0</v>
      </c>
      <c r="O4" s="7">
        <v>-7.8824273876156242E-11</v>
      </c>
      <c r="P4" s="8">
        <f>SUM(B4:O4)</f>
        <v>1</v>
      </c>
      <c r="Q4" s="9" t="s">
        <v>39</v>
      </c>
      <c r="R4" s="10">
        <v>1</v>
      </c>
      <c r="T4" s="22" t="s">
        <v>35</v>
      </c>
      <c r="U4" s="23" t="s">
        <v>40</v>
      </c>
      <c r="V4" s="23" t="s">
        <v>35</v>
      </c>
      <c r="W4" s="23" t="s">
        <v>38</v>
      </c>
      <c r="X4" s="23" t="s">
        <v>40</v>
      </c>
      <c r="Y4" s="23" t="s">
        <v>41</v>
      </c>
      <c r="Z4" s="23" t="s">
        <v>35</v>
      </c>
      <c r="AA4" s="24"/>
    </row>
    <row r="5" spans="1:27">
      <c r="A5" s="4" t="s">
        <v>26</v>
      </c>
      <c r="B5" s="11">
        <v>0</v>
      </c>
      <c r="C5" s="12">
        <v>0</v>
      </c>
      <c r="D5" s="12">
        <v>0</v>
      </c>
      <c r="E5" s="12">
        <v>0</v>
      </c>
      <c r="F5" s="12">
        <v>1.0000000000066596</v>
      </c>
      <c r="G5" s="12">
        <v>1.0546888362522012E-10</v>
      </c>
      <c r="H5" s="12">
        <v>0</v>
      </c>
      <c r="I5" s="12">
        <v>-3.3305092003078711E-11</v>
      </c>
      <c r="J5" s="12">
        <v>-4.6257423682859848E-16</v>
      </c>
      <c r="K5" s="12">
        <v>-7.8824539493007033E-11</v>
      </c>
      <c r="L5" s="12">
        <v>1.0547060244792251E-15</v>
      </c>
      <c r="M5" s="12">
        <v>0</v>
      </c>
      <c r="N5" s="12">
        <v>0</v>
      </c>
      <c r="O5" s="13">
        <v>0</v>
      </c>
      <c r="P5" s="8">
        <f t="shared" ref="P5:P17" si="0">SUM(B5:O5)</f>
        <v>0.99999999999999956</v>
      </c>
      <c r="Q5" s="9" t="s">
        <v>39</v>
      </c>
      <c r="R5" s="8">
        <v>1</v>
      </c>
      <c r="T5" s="25">
        <f>O4+B17</f>
        <v>0.99999999999999822</v>
      </c>
      <c r="U5" s="26">
        <f>SUM(L4,O4,B14,O14,B17,L17)</f>
        <v>1.9999999999999987</v>
      </c>
      <c r="V5" s="26">
        <f>SUM(C4,L4,O4,B5,L5,O5,B14,C14,O14,B17,C17,O17)</f>
        <v>1.9999999999999998</v>
      </c>
      <c r="W5" s="26">
        <f>SUM(M4,O4,B14,O14,B17,M17)</f>
        <v>0.99999999984235133</v>
      </c>
      <c r="X5" s="26">
        <f>SUM(L4,B14)</f>
        <v>1.0000000000000004</v>
      </c>
      <c r="Y5" s="27">
        <f>SUM(J5,K5,C12,K12,C13,J13)</f>
        <v>2</v>
      </c>
      <c r="Z5" s="27">
        <f>SUM(L4,M4,O4,B14,M14,O14,B15,L15,O15,B17,L17,M17)</f>
        <v>2.9999999999999991</v>
      </c>
      <c r="AA5" s="24"/>
    </row>
    <row r="6" spans="1:27">
      <c r="A6" s="4" t="s">
        <v>25</v>
      </c>
      <c r="B6" s="11">
        <v>0</v>
      </c>
      <c r="C6" s="12">
        <v>0</v>
      </c>
      <c r="D6" s="12">
        <v>0</v>
      </c>
      <c r="E6" s="12">
        <v>0.99999999999178668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3">
        <v>0</v>
      </c>
      <c r="P6" s="8">
        <f t="shared" si="0"/>
        <v>0.99999999999178668</v>
      </c>
      <c r="Q6" s="9" t="s">
        <v>39</v>
      </c>
      <c r="R6" s="8">
        <v>1</v>
      </c>
      <c r="T6" s="25" t="s">
        <v>42</v>
      </c>
      <c r="U6" s="26" t="s">
        <v>42</v>
      </c>
      <c r="V6" s="26" t="s">
        <v>42</v>
      </c>
      <c r="W6" s="26" t="s">
        <v>42</v>
      </c>
      <c r="X6" s="26" t="s">
        <v>42</v>
      </c>
      <c r="Y6" s="26" t="s">
        <v>42</v>
      </c>
      <c r="Z6" s="26" t="s">
        <v>42</v>
      </c>
      <c r="AA6" s="24"/>
    </row>
    <row r="7" spans="1:27">
      <c r="A7" s="4" t="s">
        <v>24</v>
      </c>
      <c r="B7" s="11">
        <v>0</v>
      </c>
      <c r="C7" s="12">
        <v>0</v>
      </c>
      <c r="D7" s="12">
        <v>1.109667913112844E-12</v>
      </c>
      <c r="E7" s="12">
        <v>0</v>
      </c>
      <c r="F7" s="12">
        <v>0</v>
      </c>
      <c r="G7" s="12">
        <v>0</v>
      </c>
      <c r="H7" s="12">
        <v>0</v>
      </c>
      <c r="I7" s="12">
        <v>0.99999999994182742</v>
      </c>
      <c r="J7" s="12">
        <v>0</v>
      </c>
      <c r="K7" s="12">
        <v>0</v>
      </c>
      <c r="L7" s="12">
        <v>0</v>
      </c>
      <c r="M7" s="12">
        <v>0</v>
      </c>
      <c r="N7" s="12">
        <v>7.2165151645479037E-11</v>
      </c>
      <c r="O7" s="13">
        <v>0</v>
      </c>
      <c r="P7" s="8">
        <f t="shared" si="0"/>
        <v>1.0000000000151021</v>
      </c>
      <c r="Q7" s="9" t="s">
        <v>39</v>
      </c>
      <c r="R7" s="8">
        <v>1</v>
      </c>
      <c r="T7" s="25">
        <f>COUNTA(T1:T4)-1</f>
        <v>1</v>
      </c>
      <c r="U7" s="26">
        <f t="shared" ref="U7:Z7" si="1">COUNTA(U1:U4)-1</f>
        <v>2</v>
      </c>
      <c r="V7" s="26">
        <f t="shared" si="1"/>
        <v>3</v>
      </c>
      <c r="W7" s="26">
        <f t="shared" si="1"/>
        <v>2</v>
      </c>
      <c r="X7" s="26">
        <f t="shared" si="1"/>
        <v>1</v>
      </c>
      <c r="Y7" s="26">
        <f t="shared" si="1"/>
        <v>2</v>
      </c>
      <c r="Z7" s="26">
        <f t="shared" si="1"/>
        <v>3</v>
      </c>
      <c r="AA7" s="24"/>
    </row>
    <row r="8" spans="1:27">
      <c r="A8" s="4" t="s">
        <v>23</v>
      </c>
      <c r="B8" s="11">
        <v>0</v>
      </c>
      <c r="C8" s="12">
        <v>-7.8824983581683546E-11</v>
      </c>
      <c r="D8" s="12">
        <v>1.5098947096058831E-10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0.99999999992783517</v>
      </c>
      <c r="O8" s="13">
        <v>0</v>
      </c>
      <c r="P8" s="8">
        <f t="shared" si="0"/>
        <v>0.99999999999999967</v>
      </c>
      <c r="Q8" s="9" t="s">
        <v>39</v>
      </c>
      <c r="R8" s="8">
        <v>1</v>
      </c>
      <c r="T8" s="22"/>
      <c r="U8" s="23"/>
      <c r="V8" s="23"/>
      <c r="W8" s="23"/>
      <c r="X8" s="23"/>
      <c r="Y8" s="23"/>
      <c r="Z8" s="23"/>
      <c r="AA8" s="24"/>
    </row>
    <row r="9" spans="1:27">
      <c r="A9" s="4" t="s">
        <v>22</v>
      </c>
      <c r="B9" s="11">
        <v>1.8364883544349175E-15</v>
      </c>
      <c r="C9" s="12">
        <v>0</v>
      </c>
      <c r="D9" s="12">
        <v>0</v>
      </c>
      <c r="E9" s="12">
        <v>0</v>
      </c>
      <c r="F9" s="12">
        <v>-7.8824650519430484E-11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1.0000000000788227</v>
      </c>
      <c r="N9" s="12">
        <v>0</v>
      </c>
      <c r="O9" s="13">
        <v>-4.4408913313835388E-16</v>
      </c>
      <c r="P9" s="8">
        <f t="shared" si="0"/>
        <v>0.99999999999999944</v>
      </c>
      <c r="Q9" s="9" t="s">
        <v>39</v>
      </c>
      <c r="R9" s="8">
        <v>1</v>
      </c>
      <c r="T9" s="22"/>
      <c r="U9" s="23"/>
      <c r="V9" s="23"/>
      <c r="W9" s="23" t="s">
        <v>32</v>
      </c>
      <c r="X9" s="23"/>
      <c r="Y9" s="23"/>
      <c r="Z9" s="23"/>
      <c r="AA9" s="24"/>
    </row>
    <row r="10" spans="1:27">
      <c r="A10" s="4" t="s">
        <v>20</v>
      </c>
      <c r="B10" s="11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0.99999999997335531</v>
      </c>
      <c r="H10" s="12">
        <v>0</v>
      </c>
      <c r="I10" s="12">
        <v>2.6644112836783566E-11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3">
        <v>0</v>
      </c>
      <c r="P10" s="8">
        <f t="shared" si="0"/>
        <v>0.99999999999999944</v>
      </c>
      <c r="Q10" s="9" t="s">
        <v>39</v>
      </c>
      <c r="R10" s="8">
        <v>1</v>
      </c>
      <c r="T10" s="22"/>
      <c r="U10" s="23"/>
      <c r="V10" s="23"/>
      <c r="W10" s="23" t="s">
        <v>33</v>
      </c>
      <c r="X10" s="23"/>
      <c r="Y10" s="23"/>
      <c r="Z10" s="23"/>
      <c r="AA10" s="24"/>
    </row>
    <row r="11" spans="1:27">
      <c r="A11" s="4" t="s">
        <v>14</v>
      </c>
      <c r="B11" s="11">
        <v>0</v>
      </c>
      <c r="C11" s="12">
        <v>0</v>
      </c>
      <c r="D11" s="12">
        <v>3.3746339056506258E-11</v>
      </c>
      <c r="E11" s="12">
        <v>1.3991585667838529E-11</v>
      </c>
      <c r="F11" s="12">
        <v>0</v>
      </c>
      <c r="G11" s="12">
        <v>0</v>
      </c>
      <c r="H11" s="12">
        <v>0.99999999995226208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3">
        <v>0</v>
      </c>
      <c r="P11" s="8">
        <f t="shared" si="0"/>
        <v>1</v>
      </c>
      <c r="Q11" s="9" t="s">
        <v>39</v>
      </c>
      <c r="R11" s="8">
        <v>1</v>
      </c>
      <c r="T11" s="22"/>
      <c r="U11" s="23"/>
      <c r="V11" s="23"/>
      <c r="W11" s="23" t="s">
        <v>37</v>
      </c>
      <c r="X11" s="23"/>
      <c r="Y11" s="23"/>
      <c r="Z11" s="23"/>
      <c r="AA11" s="24"/>
    </row>
    <row r="12" spans="1:27">
      <c r="A12" s="4" t="s">
        <v>12</v>
      </c>
      <c r="B12" s="11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1.0000000000788247</v>
      </c>
      <c r="L12" s="12">
        <v>-7.8824863289823719E-11</v>
      </c>
      <c r="M12" s="12">
        <v>0</v>
      </c>
      <c r="N12" s="12">
        <v>0</v>
      </c>
      <c r="O12" s="13">
        <v>0</v>
      </c>
      <c r="P12" s="8">
        <f t="shared" si="0"/>
        <v>0.99999999999999989</v>
      </c>
      <c r="Q12" s="9" t="s">
        <v>39</v>
      </c>
      <c r="R12" s="8">
        <v>1</v>
      </c>
      <c r="T12" s="22" t="s">
        <v>43</v>
      </c>
      <c r="U12" s="23"/>
      <c r="V12" s="23"/>
      <c r="W12" s="23" t="s">
        <v>44</v>
      </c>
      <c r="X12" s="23"/>
      <c r="Y12" s="23" t="s">
        <v>32</v>
      </c>
      <c r="Z12" s="23"/>
      <c r="AA12" s="24"/>
    </row>
    <row r="13" spans="1:27">
      <c r="A13" s="4" t="s">
        <v>11</v>
      </c>
      <c r="B13" s="11">
        <v>0</v>
      </c>
      <c r="C13" s="12">
        <v>1.0000000000788249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-7.8824761537611933E-11</v>
      </c>
      <c r="K13" s="12">
        <v>0</v>
      </c>
      <c r="L13" s="12">
        <v>0</v>
      </c>
      <c r="M13" s="12">
        <v>0</v>
      </c>
      <c r="N13" s="12">
        <v>0</v>
      </c>
      <c r="O13" s="13">
        <v>0</v>
      </c>
      <c r="P13" s="8">
        <f t="shared" si="0"/>
        <v>1.0000000000000002</v>
      </c>
      <c r="Q13" s="9" t="s">
        <v>39</v>
      </c>
      <c r="R13" s="8">
        <v>1</v>
      </c>
      <c r="T13" s="22" t="s">
        <v>45</v>
      </c>
      <c r="U13" s="23" t="s">
        <v>46</v>
      </c>
      <c r="V13" s="23" t="s">
        <v>47</v>
      </c>
      <c r="W13" s="23" t="s">
        <v>40</v>
      </c>
      <c r="X13" s="23" t="s">
        <v>43</v>
      </c>
      <c r="Y13" s="23" t="s">
        <v>38</v>
      </c>
      <c r="Z13" s="23" t="s">
        <v>33</v>
      </c>
      <c r="AA13" s="24"/>
    </row>
    <row r="14" spans="1:27">
      <c r="A14" s="4" t="s">
        <v>9</v>
      </c>
      <c r="B14" s="11">
        <v>-7.8823864087364335E-11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1.0000000000788247</v>
      </c>
      <c r="K14" s="12">
        <v>0</v>
      </c>
      <c r="L14" s="12">
        <v>0</v>
      </c>
      <c r="M14" s="12">
        <v>0</v>
      </c>
      <c r="N14" s="12">
        <v>0</v>
      </c>
      <c r="O14" s="13">
        <v>0</v>
      </c>
      <c r="P14" s="8">
        <f t="shared" si="0"/>
        <v>1.0000000000000009</v>
      </c>
      <c r="Q14" s="9" t="s">
        <v>39</v>
      </c>
      <c r="R14" s="8">
        <v>1</v>
      </c>
      <c r="T14" s="22" t="s">
        <v>48</v>
      </c>
      <c r="U14" s="23" t="s">
        <v>49</v>
      </c>
      <c r="V14" s="23" t="s">
        <v>50</v>
      </c>
      <c r="W14" s="23" t="s">
        <v>35</v>
      </c>
      <c r="X14" s="23" t="s">
        <v>45</v>
      </c>
      <c r="Y14" s="23" t="s">
        <v>35</v>
      </c>
      <c r="Z14" s="23" t="s">
        <v>34</v>
      </c>
      <c r="AA14" s="24"/>
    </row>
    <row r="15" spans="1:27">
      <c r="A15" s="4" t="s">
        <v>8</v>
      </c>
      <c r="B15" s="11">
        <v>0</v>
      </c>
      <c r="C15" s="12">
        <v>0</v>
      </c>
      <c r="D15" s="12">
        <v>0</v>
      </c>
      <c r="E15" s="12">
        <v>0</v>
      </c>
      <c r="F15" s="12">
        <v>2.7755566082913626E-16</v>
      </c>
      <c r="G15" s="12">
        <v>-7.8824483976231982E-11</v>
      </c>
      <c r="H15" s="12">
        <v>0</v>
      </c>
      <c r="I15" s="12">
        <v>0</v>
      </c>
      <c r="J15" s="12">
        <v>0</v>
      </c>
      <c r="K15" s="12">
        <v>0</v>
      </c>
      <c r="L15" s="12">
        <v>-9.4366269098940112E-16</v>
      </c>
      <c r="M15" s="12">
        <v>0</v>
      </c>
      <c r="N15" s="12">
        <v>0</v>
      </c>
      <c r="O15" s="13">
        <v>1.0000000000788245</v>
      </c>
      <c r="P15" s="8">
        <f t="shared" si="0"/>
        <v>0.99999999999999933</v>
      </c>
      <c r="Q15" s="9" t="s">
        <v>39</v>
      </c>
      <c r="R15" s="8">
        <v>1</v>
      </c>
      <c r="T15" s="30">
        <f>SUM(E6,I6,D7,I7,D11,E11)</f>
        <v>1.9999999999824616</v>
      </c>
      <c r="U15" s="12">
        <f>SUM(N8,F16)</f>
        <v>1.0000000000000004</v>
      </c>
      <c r="V15" s="12">
        <f>SUM(H9,G10)</f>
        <v>0.99999999997335531</v>
      </c>
      <c r="W15" s="12">
        <f>SUM(B4,C4,J4,K4,L4,O4,B5,C5,J5,K5,L5,O5,B12,C12,J12,K12,L12,O12,B13,C13,J13,K13,L13,O13,B14,C14,J14,K14,L14,O14,B17,C17,J17,K17,L17,O17)</f>
        <v>4.9999999999999991</v>
      </c>
      <c r="X15" s="12">
        <f>SUM(E6,D7)</f>
        <v>0.99999999999289635</v>
      </c>
      <c r="Y15" s="12">
        <f>SUM(B4,M4,O4,B15,M15,O15,B17,M17,O17)</f>
        <v>1.9999999999999998</v>
      </c>
      <c r="Z15" s="12">
        <f>SUM(C5,L5,C14,L14)</f>
        <v>1.0547060244792251E-15</v>
      </c>
      <c r="AA15" s="24"/>
    </row>
    <row r="16" spans="1:27">
      <c r="A16" s="4" t="s">
        <v>4</v>
      </c>
      <c r="B16" s="11">
        <v>0</v>
      </c>
      <c r="C16" s="12">
        <v>0</v>
      </c>
      <c r="D16" s="12">
        <v>0.99999999982925525</v>
      </c>
      <c r="E16" s="12">
        <v>0</v>
      </c>
      <c r="F16" s="12">
        <v>7.2165299666180687E-11</v>
      </c>
      <c r="G16" s="12">
        <v>0</v>
      </c>
      <c r="H16" s="12">
        <v>2.109271092272699E-11</v>
      </c>
      <c r="I16" s="12">
        <v>5.8839932925991434E-11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3">
        <v>0</v>
      </c>
      <c r="P16" s="8">
        <f t="shared" si="0"/>
        <v>0.99999999998135314</v>
      </c>
      <c r="Q16" s="9" t="s">
        <v>39</v>
      </c>
      <c r="R16" s="8">
        <v>1</v>
      </c>
      <c r="T16" s="25" t="s">
        <v>42</v>
      </c>
      <c r="U16" s="26" t="s">
        <v>42</v>
      </c>
      <c r="V16" s="26" t="s">
        <v>42</v>
      </c>
      <c r="W16" s="26" t="s">
        <v>42</v>
      </c>
      <c r="X16" s="26" t="s">
        <v>42</v>
      </c>
      <c r="Y16" s="26" t="s">
        <v>42</v>
      </c>
      <c r="Z16" s="26" t="s">
        <v>42</v>
      </c>
      <c r="AA16" s="24"/>
    </row>
    <row r="17" spans="1:27" ht="15.75" thickBot="1">
      <c r="A17" s="4" t="s">
        <v>0</v>
      </c>
      <c r="B17" s="14">
        <v>1.0000000000788225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-7.8823040683652746E-11</v>
      </c>
      <c r="N17" s="15">
        <v>0</v>
      </c>
      <c r="O17" s="16">
        <v>0</v>
      </c>
      <c r="P17" s="8">
        <f t="shared" si="0"/>
        <v>0.99999999999999944</v>
      </c>
      <c r="Q17" s="9" t="s">
        <v>39</v>
      </c>
      <c r="R17" s="8">
        <v>1</v>
      </c>
      <c r="T17" s="25">
        <f t="shared" ref="T17:Z17" si="2">COUNTA(T9:T14)-1</f>
        <v>2</v>
      </c>
      <c r="U17" s="26">
        <f t="shared" si="2"/>
        <v>1</v>
      </c>
      <c r="V17" s="26">
        <f t="shared" si="2"/>
        <v>1</v>
      </c>
      <c r="W17" s="26">
        <f t="shared" si="2"/>
        <v>5</v>
      </c>
      <c r="X17" s="26">
        <f t="shared" si="2"/>
        <v>1</v>
      </c>
      <c r="Y17" s="26">
        <f t="shared" si="2"/>
        <v>2</v>
      </c>
      <c r="Z17" s="26">
        <f t="shared" si="2"/>
        <v>1</v>
      </c>
      <c r="AA17" s="24"/>
    </row>
    <row r="18" spans="1:27" ht="15.75" thickTop="1">
      <c r="B18" s="8">
        <f>SUM(B4:B17)</f>
        <v>1.0000000000000004</v>
      </c>
      <c r="C18" s="8">
        <f t="shared" ref="C18:O18" si="3">SUM(C4:C17)</f>
        <v>1</v>
      </c>
      <c r="D18" s="8">
        <f t="shared" si="3"/>
        <v>1.0000000000151008</v>
      </c>
      <c r="E18" s="8">
        <f t="shared" si="3"/>
        <v>1.0000000000057783</v>
      </c>
      <c r="F18" s="8">
        <f t="shared" si="3"/>
        <v>1.0000000000000007</v>
      </c>
      <c r="G18" s="8">
        <f t="shared" si="3"/>
        <v>0.99999999999999978</v>
      </c>
      <c r="H18" s="8">
        <f t="shared" si="3"/>
        <v>0.99999999997335476</v>
      </c>
      <c r="I18" s="8">
        <f t="shared" si="3"/>
        <v>0.99999999999400635</v>
      </c>
      <c r="J18" s="8">
        <f t="shared" si="3"/>
        <v>0.99999999999999956</v>
      </c>
      <c r="K18" s="8">
        <f t="shared" si="3"/>
        <v>1.0000000000000002</v>
      </c>
      <c r="L18" s="8">
        <f t="shared" si="3"/>
        <v>0.99999999999999956</v>
      </c>
      <c r="M18" s="8">
        <f t="shared" si="3"/>
        <v>0.99999999999999967</v>
      </c>
      <c r="N18" s="8">
        <f t="shared" si="3"/>
        <v>1.0000000000000002</v>
      </c>
      <c r="O18" s="8">
        <f t="shared" si="3"/>
        <v>0.99999999999999978</v>
      </c>
      <c r="T18" s="22"/>
      <c r="U18" s="23"/>
      <c r="V18" s="23"/>
      <c r="W18" s="23"/>
      <c r="X18" s="23"/>
      <c r="Y18" s="23"/>
      <c r="Z18" s="23"/>
      <c r="AA18" s="24"/>
    </row>
    <row r="19" spans="1:27">
      <c r="B19" s="8" t="s">
        <v>39</v>
      </c>
      <c r="C19" s="8" t="s">
        <v>39</v>
      </c>
      <c r="D19" s="8" t="s">
        <v>39</v>
      </c>
      <c r="E19" s="8" t="s">
        <v>39</v>
      </c>
      <c r="F19" s="8" t="s">
        <v>39</v>
      </c>
      <c r="G19" s="8" t="s">
        <v>39</v>
      </c>
      <c r="H19" s="8" t="s">
        <v>39</v>
      </c>
      <c r="I19" s="8" t="s">
        <v>39</v>
      </c>
      <c r="J19" s="8" t="s">
        <v>39</v>
      </c>
      <c r="K19" s="8" t="s">
        <v>39</v>
      </c>
      <c r="L19" s="8" t="s">
        <v>39</v>
      </c>
      <c r="M19" s="8" t="s">
        <v>39</v>
      </c>
      <c r="N19" s="8" t="s">
        <v>39</v>
      </c>
      <c r="O19" s="8" t="s">
        <v>39</v>
      </c>
      <c r="T19" s="22"/>
      <c r="U19" s="23"/>
      <c r="V19" s="23"/>
      <c r="W19" s="23"/>
      <c r="X19" s="23"/>
      <c r="Y19" s="23" t="s">
        <v>32</v>
      </c>
      <c r="Z19" s="23"/>
      <c r="AA19" s="24"/>
    </row>
    <row r="20" spans="1:27">
      <c r="B20" s="9">
        <v>1</v>
      </c>
      <c r="C20" s="9">
        <v>1</v>
      </c>
      <c r="D20" s="9">
        <v>1</v>
      </c>
      <c r="E20" s="9">
        <v>1</v>
      </c>
      <c r="F20" s="9">
        <v>1</v>
      </c>
      <c r="G20" s="9">
        <v>1</v>
      </c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T20" s="22"/>
      <c r="U20" s="23"/>
      <c r="V20" s="23"/>
      <c r="W20" s="23"/>
      <c r="X20" s="23"/>
      <c r="Y20" s="23" t="s">
        <v>33</v>
      </c>
      <c r="Z20" s="23" t="s">
        <v>43</v>
      </c>
      <c r="AA20" s="24"/>
    </row>
    <row r="21" spans="1:27">
      <c r="T21" s="22"/>
      <c r="U21" s="23"/>
      <c r="V21" s="23"/>
      <c r="W21" s="23"/>
      <c r="X21" s="23"/>
      <c r="Y21" s="23" t="s">
        <v>37</v>
      </c>
      <c r="Z21" s="23" t="s">
        <v>45</v>
      </c>
      <c r="AA21" s="24" t="s">
        <v>43</v>
      </c>
    </row>
    <row r="22" spans="1:27" ht="109.5">
      <c r="B22" s="36" t="str">
        <f t="shared" ref="B22:O22" si="4">B3</f>
        <v>Baltimore Orioles</v>
      </c>
      <c r="C22" s="36" t="str">
        <f t="shared" si="4"/>
        <v>Boston Red Sox</v>
      </c>
      <c r="D22" s="36" t="str">
        <f t="shared" si="4"/>
        <v>Chicago Cubs</v>
      </c>
      <c r="E22" s="36" t="str">
        <f t="shared" si="4"/>
        <v>Chicago White Sox</v>
      </c>
      <c r="F22" s="36" t="str">
        <f t="shared" si="4"/>
        <v>Cincinnati Reds</v>
      </c>
      <c r="G22" s="36" t="str">
        <f t="shared" si="4"/>
        <v>Cleveland Indians</v>
      </c>
      <c r="H22" s="36" t="str">
        <f t="shared" si="4"/>
        <v>Detroit Tigers</v>
      </c>
      <c r="I22" s="36" t="str">
        <f t="shared" si="4"/>
        <v>Milwaukee Brewers</v>
      </c>
      <c r="J22" s="36" t="str">
        <f t="shared" si="4"/>
        <v>New York Mets</v>
      </c>
      <c r="K22" s="36" t="str">
        <f t="shared" si="4"/>
        <v>New York Yankees</v>
      </c>
      <c r="L22" s="36" t="str">
        <f t="shared" si="4"/>
        <v>Philadelphia Phillies</v>
      </c>
      <c r="M22" s="36" t="str">
        <f t="shared" si="4"/>
        <v>Pittsburgh Pirates</v>
      </c>
      <c r="N22" s="36" t="str">
        <f t="shared" si="4"/>
        <v>St Louis Cardinals</v>
      </c>
      <c r="O22" s="36" t="str">
        <f t="shared" si="4"/>
        <v>Washington Nationals</v>
      </c>
      <c r="T22" s="22"/>
      <c r="U22" s="23" t="s">
        <v>32</v>
      </c>
      <c r="V22" s="23" t="s">
        <v>33</v>
      </c>
      <c r="W22" s="23" t="s">
        <v>43</v>
      </c>
      <c r="X22" s="23"/>
      <c r="Y22" s="23" t="s">
        <v>44</v>
      </c>
      <c r="Z22" s="23" t="s">
        <v>51</v>
      </c>
      <c r="AA22" s="24" t="s">
        <v>45</v>
      </c>
    </row>
    <row r="23" spans="1:27">
      <c r="A23" s="17" t="str">
        <f t="shared" ref="A23:A36" si="5">A4</f>
        <v>Baltimore Orioles</v>
      </c>
      <c r="B23" s="18">
        <v>10000</v>
      </c>
      <c r="C23">
        <v>402</v>
      </c>
      <c r="D23">
        <v>720</v>
      </c>
      <c r="E23">
        <v>720</v>
      </c>
      <c r="F23">
        <v>521</v>
      </c>
      <c r="G23">
        <v>360</v>
      </c>
      <c r="H23">
        <v>510</v>
      </c>
      <c r="I23">
        <v>790</v>
      </c>
      <c r="J23">
        <v>200</v>
      </c>
      <c r="K23">
        <v>200</v>
      </c>
      <c r="L23">
        <v>100</v>
      </c>
      <c r="M23">
        <v>250</v>
      </c>
      <c r="N23">
        <v>830</v>
      </c>
      <c r="O23">
        <v>40</v>
      </c>
      <c r="T23" s="22" t="s">
        <v>43</v>
      </c>
      <c r="U23" s="23" t="s">
        <v>47</v>
      </c>
      <c r="V23" s="23" t="s">
        <v>37</v>
      </c>
      <c r="W23" s="23" t="s">
        <v>45</v>
      </c>
      <c r="X23" s="23"/>
      <c r="Y23" s="23" t="s">
        <v>34</v>
      </c>
      <c r="Z23" s="23" t="s">
        <v>50</v>
      </c>
      <c r="AA23" s="24" t="s">
        <v>51</v>
      </c>
    </row>
    <row r="24" spans="1:27">
      <c r="A24" s="17" t="str">
        <f t="shared" si="5"/>
        <v>Boston Red Sox</v>
      </c>
      <c r="B24">
        <v>402</v>
      </c>
      <c r="C24" s="18">
        <v>10000</v>
      </c>
      <c r="D24">
        <v>983</v>
      </c>
      <c r="E24">
        <v>983</v>
      </c>
      <c r="F24">
        <v>736</v>
      </c>
      <c r="G24">
        <v>639</v>
      </c>
      <c r="H24">
        <v>702</v>
      </c>
      <c r="I24">
        <v>859</v>
      </c>
      <c r="J24">
        <v>213</v>
      </c>
      <c r="K24">
        <v>213</v>
      </c>
      <c r="L24">
        <v>304</v>
      </c>
      <c r="M24">
        <v>597</v>
      </c>
      <c r="N24">
        <v>1179</v>
      </c>
      <c r="O24">
        <v>440</v>
      </c>
      <c r="T24" s="22" t="s">
        <v>45</v>
      </c>
      <c r="U24" s="23" t="s">
        <v>38</v>
      </c>
      <c r="V24" s="23" t="s">
        <v>44</v>
      </c>
      <c r="W24" s="23" t="s">
        <v>48</v>
      </c>
      <c r="X24" s="23" t="s">
        <v>37</v>
      </c>
      <c r="Y24" s="23" t="s">
        <v>38</v>
      </c>
      <c r="Z24" s="23" t="s">
        <v>48</v>
      </c>
      <c r="AA24" s="24" t="s">
        <v>48</v>
      </c>
    </row>
    <row r="25" spans="1:27">
      <c r="A25" s="17" t="str">
        <f t="shared" si="5"/>
        <v>Chicago Cubs</v>
      </c>
      <c r="B25">
        <v>720</v>
      </c>
      <c r="C25">
        <v>983</v>
      </c>
      <c r="D25" s="18">
        <v>10000</v>
      </c>
      <c r="E25">
        <v>0</v>
      </c>
      <c r="F25">
        <v>294</v>
      </c>
      <c r="G25">
        <v>344</v>
      </c>
      <c r="H25">
        <v>279</v>
      </c>
      <c r="I25">
        <v>90</v>
      </c>
      <c r="J25">
        <v>840</v>
      </c>
      <c r="K25">
        <v>840</v>
      </c>
      <c r="L25">
        <v>758</v>
      </c>
      <c r="M25">
        <v>457</v>
      </c>
      <c r="N25">
        <v>293</v>
      </c>
      <c r="O25">
        <v>695</v>
      </c>
      <c r="T25" s="22" t="s">
        <v>48</v>
      </c>
      <c r="U25" s="23" t="s">
        <v>35</v>
      </c>
      <c r="V25" s="23" t="s">
        <v>34</v>
      </c>
      <c r="W25" s="23" t="s">
        <v>49</v>
      </c>
      <c r="X25" s="23" t="s">
        <v>44</v>
      </c>
      <c r="Y25" s="23" t="s">
        <v>35</v>
      </c>
      <c r="Z25" s="23" t="s">
        <v>49</v>
      </c>
      <c r="AA25" s="24" t="s">
        <v>49</v>
      </c>
    </row>
    <row r="26" spans="1:27">
      <c r="A26" s="17" t="str">
        <f t="shared" si="5"/>
        <v>Chicago White Sox</v>
      </c>
      <c r="B26">
        <v>720</v>
      </c>
      <c r="C26">
        <v>983</v>
      </c>
      <c r="D26">
        <v>0</v>
      </c>
      <c r="E26" s="18">
        <v>10000</v>
      </c>
      <c r="F26">
        <v>294</v>
      </c>
      <c r="G26">
        <v>344</v>
      </c>
      <c r="H26">
        <v>279</v>
      </c>
      <c r="I26">
        <v>90</v>
      </c>
      <c r="J26">
        <v>840</v>
      </c>
      <c r="K26">
        <v>840</v>
      </c>
      <c r="L26">
        <v>758</v>
      </c>
      <c r="M26">
        <v>457</v>
      </c>
      <c r="N26">
        <v>293</v>
      </c>
      <c r="O26">
        <v>695</v>
      </c>
      <c r="T26" s="31">
        <f>SUM(D6,E6,I6,D7,E7,I7,D11,E11,I11,)</f>
        <v>1.9999999999824616</v>
      </c>
      <c r="U26" s="27">
        <f>SUM(B4,G4,M4,O4,B9,G9,M9,O9,B15,G15,M15,O15,B17,G17,M17,O17)</f>
        <v>2.9999999999999991</v>
      </c>
      <c r="V26" s="27">
        <f>SUM(C5,J5,K5,L5,C12,J12,K12,L12,C13,J13,K13,L13,C14,J14,K14,L14)</f>
        <v>3.0000000000000009</v>
      </c>
      <c r="W26" s="27">
        <f>SUM(D6,E6,I6,N6,D7,E7,I7,N7,D11,E11,I11,N11,D16,E16,I16,N16)</f>
        <v>2.9999999999427218</v>
      </c>
      <c r="X26" s="27">
        <f>SUM(K12,J13)</f>
        <v>1</v>
      </c>
      <c r="Y26" s="27">
        <f>SUM(B4,C4,J4,K4,L4,M4,O4,B5,C5,J5,K5,L5,M5,O5,B12,C12,J12,K12,L12,M12,O12,B13,C13,J13,K13,L13,M13,O13,B14,C14,J14,K14,L14,M14,O14,B15,C15,J15,K15,L15,M15,O15,B17,C17,J17,K17,L17,M17,O17)</f>
        <v>5.9999999999999991</v>
      </c>
      <c r="Z26" s="27">
        <f>SUM(D6,E6,F6,I6,N6,D7,E7,F7,I7,N7,D8,E8,F8,I8,N8,D11,E11,F11,I11,N11,D16,E16,F16,I16,N16,D10,E10,F10,I10,N10,H6,H7,H8,H10,H11,H16)</f>
        <v>5.0000000000937108</v>
      </c>
      <c r="AA26" s="28">
        <f>SUM(D6,E6,F6,I6,N6,D7,E7,F7,I7,N7,D8,E8,F8,I8,N8,D11,E11,F11,I11,N11,D16,E16,F16,I16,N16)</f>
        <v>4.0000000000937117</v>
      </c>
    </row>
    <row r="27" spans="1:27">
      <c r="A27" s="17" t="str">
        <f t="shared" si="5"/>
        <v>Cincinnati Reds</v>
      </c>
      <c r="B27">
        <v>521</v>
      </c>
      <c r="C27">
        <v>736</v>
      </c>
      <c r="D27">
        <v>294</v>
      </c>
      <c r="E27">
        <v>294</v>
      </c>
      <c r="F27" s="18">
        <v>10000</v>
      </c>
      <c r="G27">
        <v>249</v>
      </c>
      <c r="H27">
        <v>261</v>
      </c>
      <c r="I27">
        <v>385</v>
      </c>
      <c r="J27">
        <v>641</v>
      </c>
      <c r="K27">
        <v>641</v>
      </c>
      <c r="L27">
        <v>573</v>
      </c>
      <c r="M27">
        <v>288</v>
      </c>
      <c r="N27">
        <v>366</v>
      </c>
      <c r="O27">
        <v>552</v>
      </c>
      <c r="T27" s="25" t="s">
        <v>42</v>
      </c>
      <c r="U27" s="26" t="s">
        <v>42</v>
      </c>
      <c r="V27" s="26" t="s">
        <v>42</v>
      </c>
      <c r="W27" s="26" t="s">
        <v>42</v>
      </c>
      <c r="X27" s="26" t="s">
        <v>42</v>
      </c>
      <c r="Y27" s="26" t="s">
        <v>42</v>
      </c>
      <c r="Z27" s="26" t="s">
        <v>42</v>
      </c>
      <c r="AA27" s="29" t="s">
        <v>42</v>
      </c>
    </row>
    <row r="28" spans="1:27" ht="15.75" thickBot="1">
      <c r="A28" s="17" t="str">
        <f t="shared" si="5"/>
        <v>Cleveland Indians</v>
      </c>
      <c r="B28">
        <v>360</v>
      </c>
      <c r="C28">
        <v>639</v>
      </c>
      <c r="D28">
        <v>344</v>
      </c>
      <c r="E28">
        <v>344</v>
      </c>
      <c r="F28">
        <v>249</v>
      </c>
      <c r="G28" s="18">
        <v>10000</v>
      </c>
      <c r="H28">
        <v>175</v>
      </c>
      <c r="I28">
        <v>440</v>
      </c>
      <c r="J28">
        <v>514</v>
      </c>
      <c r="K28">
        <v>514</v>
      </c>
      <c r="L28">
        <v>432</v>
      </c>
      <c r="M28">
        <v>131</v>
      </c>
      <c r="N28">
        <v>567</v>
      </c>
      <c r="O28">
        <v>369</v>
      </c>
      <c r="T28" s="32">
        <f>COUNTA(T22:T25)-1</f>
        <v>2</v>
      </c>
      <c r="U28" s="33">
        <f t="shared" ref="U28:X28" si="6">COUNTA(U22:U25)-1</f>
        <v>3</v>
      </c>
      <c r="V28" s="33">
        <f t="shared" si="6"/>
        <v>3</v>
      </c>
      <c r="W28" s="33">
        <f t="shared" si="6"/>
        <v>3</v>
      </c>
      <c r="X28" s="33">
        <f t="shared" si="6"/>
        <v>1</v>
      </c>
      <c r="Y28" s="33">
        <f>COUNTA(Y19:Y25)-1</f>
        <v>6</v>
      </c>
      <c r="Z28" s="33">
        <f>COUNTA(Z19:Z25)-1</f>
        <v>5</v>
      </c>
      <c r="AA28" s="34">
        <f>COUNTA(AA19:AA25)-1</f>
        <v>4</v>
      </c>
    </row>
    <row r="29" spans="1:27">
      <c r="A29" s="17" t="str">
        <f t="shared" si="5"/>
        <v>Detroit Tigers</v>
      </c>
      <c r="B29">
        <v>510</v>
      </c>
      <c r="C29">
        <v>702</v>
      </c>
      <c r="D29">
        <v>279</v>
      </c>
      <c r="E29">
        <v>279</v>
      </c>
      <c r="F29">
        <v>261</v>
      </c>
      <c r="G29">
        <v>175</v>
      </c>
      <c r="H29" s="18">
        <v>10000</v>
      </c>
      <c r="I29">
        <v>360</v>
      </c>
      <c r="J29">
        <v>671</v>
      </c>
      <c r="K29">
        <v>671</v>
      </c>
      <c r="L29">
        <v>589</v>
      </c>
      <c r="M29">
        <v>288</v>
      </c>
      <c r="N29">
        <v>529</v>
      </c>
      <c r="O29">
        <v>526</v>
      </c>
      <c r="T29" s="23"/>
      <c r="U29" s="23"/>
      <c r="V29" s="23"/>
      <c r="W29" s="23"/>
      <c r="X29" s="23"/>
      <c r="Y29" s="23"/>
      <c r="Z29" s="23"/>
      <c r="AA29" s="23"/>
    </row>
    <row r="30" spans="1:27">
      <c r="A30" s="17" t="str">
        <f t="shared" si="5"/>
        <v>Milwaukee Brewers</v>
      </c>
      <c r="B30">
        <v>790</v>
      </c>
      <c r="C30">
        <v>859</v>
      </c>
      <c r="D30">
        <v>90</v>
      </c>
      <c r="E30">
        <v>90</v>
      </c>
      <c r="F30">
        <v>385</v>
      </c>
      <c r="G30">
        <v>440</v>
      </c>
      <c r="H30">
        <v>360</v>
      </c>
      <c r="I30" s="18">
        <v>10000</v>
      </c>
      <c r="J30">
        <v>890</v>
      </c>
      <c r="K30">
        <v>890</v>
      </c>
      <c r="L30">
        <v>870</v>
      </c>
      <c r="M30">
        <v>560</v>
      </c>
      <c r="N30">
        <v>380</v>
      </c>
      <c r="O30">
        <v>810</v>
      </c>
      <c r="T30" s="23"/>
      <c r="U30" s="23"/>
      <c r="V30" s="23"/>
      <c r="W30" s="23"/>
      <c r="X30" s="23"/>
      <c r="Y30" s="23"/>
      <c r="Z30" s="23"/>
      <c r="AA30" s="23"/>
    </row>
    <row r="31" spans="1:27">
      <c r="A31" s="17" t="str">
        <f t="shared" si="5"/>
        <v>New York Mets</v>
      </c>
      <c r="B31">
        <v>200</v>
      </c>
      <c r="C31">
        <v>213</v>
      </c>
      <c r="D31">
        <v>840</v>
      </c>
      <c r="E31">
        <v>840</v>
      </c>
      <c r="F31">
        <v>641</v>
      </c>
      <c r="G31">
        <v>514</v>
      </c>
      <c r="H31">
        <v>671</v>
      </c>
      <c r="I31">
        <v>890</v>
      </c>
      <c r="J31" s="18">
        <v>10000</v>
      </c>
      <c r="K31">
        <v>0</v>
      </c>
      <c r="L31">
        <v>93</v>
      </c>
      <c r="M31">
        <v>386</v>
      </c>
      <c r="N31">
        <v>968</v>
      </c>
      <c r="O31">
        <v>229</v>
      </c>
      <c r="T31" s="23"/>
      <c r="U31" s="23"/>
      <c r="V31" s="23"/>
      <c r="W31" s="23"/>
      <c r="X31" s="23"/>
      <c r="Y31" s="23"/>
      <c r="Z31" s="23"/>
      <c r="AA31" s="23"/>
    </row>
    <row r="32" spans="1:27">
      <c r="A32" s="17" t="str">
        <f t="shared" si="5"/>
        <v>New York Yankees</v>
      </c>
      <c r="B32">
        <v>200</v>
      </c>
      <c r="C32">
        <v>213</v>
      </c>
      <c r="D32">
        <v>840</v>
      </c>
      <c r="E32">
        <v>840</v>
      </c>
      <c r="F32">
        <v>641</v>
      </c>
      <c r="G32">
        <v>514</v>
      </c>
      <c r="H32">
        <v>671</v>
      </c>
      <c r="I32">
        <v>890</v>
      </c>
      <c r="J32">
        <v>0</v>
      </c>
      <c r="K32" s="18">
        <v>10000</v>
      </c>
      <c r="L32">
        <v>93</v>
      </c>
      <c r="M32">
        <v>386</v>
      </c>
      <c r="N32">
        <v>968</v>
      </c>
      <c r="O32">
        <v>229</v>
      </c>
      <c r="T32" s="23"/>
      <c r="U32" s="23"/>
      <c r="V32" s="23"/>
      <c r="W32" s="23"/>
      <c r="X32" s="23"/>
      <c r="Y32" s="23"/>
      <c r="Z32" s="23"/>
      <c r="AA32" s="23"/>
    </row>
    <row r="33" spans="1:27">
      <c r="A33" s="17" t="str">
        <f t="shared" si="5"/>
        <v>Philadelphia Phillies</v>
      </c>
      <c r="B33">
        <v>100</v>
      </c>
      <c r="C33">
        <v>304</v>
      </c>
      <c r="D33">
        <v>758</v>
      </c>
      <c r="E33">
        <v>758</v>
      </c>
      <c r="F33">
        <v>573</v>
      </c>
      <c r="G33">
        <v>432</v>
      </c>
      <c r="H33">
        <v>589</v>
      </c>
      <c r="I33">
        <v>870</v>
      </c>
      <c r="J33">
        <v>93</v>
      </c>
      <c r="K33">
        <v>93</v>
      </c>
      <c r="L33" s="18">
        <v>10000</v>
      </c>
      <c r="M33">
        <v>304</v>
      </c>
      <c r="N33">
        <v>886</v>
      </c>
      <c r="O33">
        <v>140</v>
      </c>
      <c r="T33" s="23"/>
      <c r="U33" s="23"/>
      <c r="V33" s="23"/>
      <c r="W33" s="23"/>
      <c r="X33" s="23"/>
      <c r="Y33" s="23"/>
      <c r="Z33" s="23"/>
      <c r="AA33" s="23"/>
    </row>
    <row r="34" spans="1:27">
      <c r="A34" s="17" t="str">
        <f t="shared" si="5"/>
        <v>Pittsburgh Pirates</v>
      </c>
      <c r="B34">
        <v>250</v>
      </c>
      <c r="C34">
        <v>597</v>
      </c>
      <c r="D34">
        <v>457</v>
      </c>
      <c r="E34">
        <v>457</v>
      </c>
      <c r="F34">
        <v>288</v>
      </c>
      <c r="G34">
        <v>131</v>
      </c>
      <c r="H34">
        <v>288</v>
      </c>
      <c r="I34">
        <v>560</v>
      </c>
      <c r="J34">
        <v>386</v>
      </c>
      <c r="K34">
        <v>386</v>
      </c>
      <c r="L34">
        <v>304</v>
      </c>
      <c r="M34" s="18">
        <v>10000</v>
      </c>
      <c r="N34">
        <v>599</v>
      </c>
      <c r="O34">
        <v>241</v>
      </c>
      <c r="T34" s="23"/>
      <c r="U34" s="23"/>
      <c r="V34" s="23"/>
      <c r="W34" s="23"/>
      <c r="X34" s="23"/>
      <c r="Y34" s="23"/>
      <c r="Z34" s="23"/>
      <c r="AA34" s="23"/>
    </row>
    <row r="35" spans="1:27">
      <c r="A35" s="17" t="str">
        <f t="shared" si="5"/>
        <v>St Louis Cardinals</v>
      </c>
      <c r="B35">
        <v>830</v>
      </c>
      <c r="C35">
        <v>1179</v>
      </c>
      <c r="D35">
        <v>293</v>
      </c>
      <c r="E35">
        <v>293</v>
      </c>
      <c r="F35">
        <v>366</v>
      </c>
      <c r="G35">
        <v>567</v>
      </c>
      <c r="H35">
        <v>529</v>
      </c>
      <c r="I35">
        <v>380</v>
      </c>
      <c r="J35">
        <v>968</v>
      </c>
      <c r="K35">
        <v>968</v>
      </c>
      <c r="L35">
        <v>886</v>
      </c>
      <c r="M35">
        <v>599</v>
      </c>
      <c r="N35" s="18">
        <v>10000</v>
      </c>
      <c r="O35">
        <v>836</v>
      </c>
      <c r="T35" s="23"/>
      <c r="U35" s="23"/>
      <c r="V35" s="23"/>
      <c r="W35" s="23"/>
      <c r="X35" s="23"/>
      <c r="Y35" s="23"/>
      <c r="Z35" s="23"/>
      <c r="AA35" s="23"/>
    </row>
    <row r="36" spans="1:27">
      <c r="A36" s="17" t="str">
        <f t="shared" si="5"/>
        <v>Washington Nationals</v>
      </c>
      <c r="B36">
        <v>40</v>
      </c>
      <c r="C36">
        <v>440</v>
      </c>
      <c r="D36">
        <v>695</v>
      </c>
      <c r="E36">
        <v>695</v>
      </c>
      <c r="F36">
        <v>552</v>
      </c>
      <c r="G36">
        <v>369</v>
      </c>
      <c r="H36">
        <v>526</v>
      </c>
      <c r="I36">
        <v>810</v>
      </c>
      <c r="J36">
        <v>229</v>
      </c>
      <c r="K36">
        <v>229</v>
      </c>
      <c r="L36">
        <v>140</v>
      </c>
      <c r="M36">
        <v>241</v>
      </c>
      <c r="N36">
        <v>836</v>
      </c>
      <c r="O36" s="18">
        <v>10000</v>
      </c>
      <c r="T36" s="23"/>
      <c r="U36" s="23"/>
      <c r="V36" s="23"/>
      <c r="W36" s="23"/>
      <c r="X36" s="23"/>
      <c r="Y36" s="23"/>
      <c r="Z36" s="23"/>
      <c r="AA36" s="23"/>
    </row>
    <row r="37" spans="1:27">
      <c r="T37" s="23"/>
      <c r="U37" s="23"/>
      <c r="V37" s="23"/>
      <c r="W37" s="23"/>
      <c r="X37" s="23"/>
      <c r="Y37" s="23"/>
      <c r="Z37" s="23"/>
      <c r="AA37" s="23"/>
    </row>
    <row r="38" spans="1:27">
      <c r="T38" s="23"/>
      <c r="U38" s="23"/>
      <c r="V38" s="23"/>
      <c r="W38" s="23"/>
      <c r="X38" s="23"/>
      <c r="Y38" s="23"/>
      <c r="Z38" s="23"/>
      <c r="AA38" s="23"/>
    </row>
    <row r="39" spans="1:27">
      <c r="A39" s="17" t="s">
        <v>52</v>
      </c>
      <c r="C39" s="38" t="s">
        <v>53</v>
      </c>
    </row>
    <row r="40" spans="1:27">
      <c r="A40" s="37" t="str">
        <f>A23</f>
        <v>Baltimore Orioles</v>
      </c>
      <c r="B40" t="str">
        <f>A41</f>
        <v>Philadelphia Phillies</v>
      </c>
      <c r="C40">
        <f>INDEX('Mileage Chart'!$B$2:$AE$31,MATCH(Transportation!A40,'Mileage Chart'!$A$2:$A$31,0),MATCH(Transportation!B40,'Mileage Chart'!$B$1:$AE$1,0))</f>
        <v>100</v>
      </c>
    </row>
    <row r="41" spans="1:27">
      <c r="A41" s="37" t="str">
        <f>A14</f>
        <v>Philadelphia Phillies</v>
      </c>
      <c r="B41" t="str">
        <f t="shared" ref="B41:B53" si="7">A42</f>
        <v>New York Mets</v>
      </c>
      <c r="C41">
        <f>INDEX('Mileage Chart'!$B$2:$AE$31,MATCH(Transportation!A41,'Mileage Chart'!$A$2:$A$31,0),MATCH(Transportation!B41,'Mileage Chart'!$B$1:$AE$1,0))</f>
        <v>93</v>
      </c>
    </row>
    <row r="42" spans="1:27">
      <c r="A42" s="37" t="str">
        <f>A12</f>
        <v>New York Mets</v>
      </c>
      <c r="B42" t="str">
        <f t="shared" si="7"/>
        <v>New York Yankees</v>
      </c>
      <c r="C42">
        <f>INDEX('Mileage Chart'!$B$2:$AE$31,MATCH(Transportation!A42,'Mileage Chart'!$A$2:$A$31,0),MATCH(Transportation!B42,'Mileage Chart'!$B$1:$AE$1,0))</f>
        <v>0</v>
      </c>
    </row>
    <row r="43" spans="1:27">
      <c r="A43" s="37" t="str">
        <f>A13</f>
        <v>New York Yankees</v>
      </c>
      <c r="B43" t="str">
        <f t="shared" si="7"/>
        <v>Boston Red Sox</v>
      </c>
      <c r="C43">
        <f>INDEX('Mileage Chart'!$B$2:$AE$31,MATCH(Transportation!A43,'Mileage Chart'!$A$2:$A$31,0),MATCH(Transportation!B43,'Mileage Chart'!$B$1:$AE$1,0))</f>
        <v>213</v>
      </c>
    </row>
    <row r="44" spans="1:27">
      <c r="A44" s="37" t="str">
        <f>A5</f>
        <v>Boston Red Sox</v>
      </c>
      <c r="B44" t="str">
        <f t="shared" si="7"/>
        <v>Cincinnati Reds</v>
      </c>
      <c r="C44">
        <f>INDEX('Mileage Chart'!$B$2:$AE$31,MATCH(Transportation!A44,'Mileage Chart'!$A$2:$A$31,0),MATCH(Transportation!B44,'Mileage Chart'!$B$1:$AE$1,0))</f>
        <v>736</v>
      </c>
    </row>
    <row r="45" spans="1:27">
      <c r="A45" s="37" t="str">
        <f>A8</f>
        <v>Cincinnati Reds</v>
      </c>
      <c r="B45" t="str">
        <f t="shared" si="7"/>
        <v>St Louis Cardinals</v>
      </c>
      <c r="C45">
        <f>INDEX('Mileage Chart'!$B$2:$AE$31,MATCH(Transportation!A45,'Mileage Chart'!$A$2:$A$31,0),MATCH(Transportation!B45,'Mileage Chart'!$B$1:$AE$1,0))</f>
        <v>366</v>
      </c>
    </row>
    <row r="46" spans="1:27">
      <c r="A46" s="37" t="str">
        <f>A16</f>
        <v>St Louis Cardinals</v>
      </c>
      <c r="B46" t="str">
        <f t="shared" si="7"/>
        <v>Chicago White Sox</v>
      </c>
      <c r="C46">
        <f>INDEX('Mileage Chart'!$B$2:$AE$31,MATCH(Transportation!A46,'Mileage Chart'!$A$2:$A$31,0),MATCH(Transportation!B46,'Mileage Chart'!$B$1:$AE$1,0))</f>
        <v>293</v>
      </c>
    </row>
    <row r="47" spans="1:27">
      <c r="A47" s="37" t="str">
        <f>A7</f>
        <v>Chicago White Sox</v>
      </c>
      <c r="B47" t="str">
        <f t="shared" si="7"/>
        <v>Chicago Cubs</v>
      </c>
      <c r="C47">
        <f>INDEX('Mileage Chart'!$B$2:$AE$31,MATCH(Transportation!A47,'Mileage Chart'!$A$2:$A$31,0),MATCH(Transportation!B47,'Mileage Chart'!$B$1:$AE$1,0))</f>
        <v>0</v>
      </c>
    </row>
    <row r="48" spans="1:27">
      <c r="A48" s="37" t="str">
        <f>A6</f>
        <v>Chicago Cubs</v>
      </c>
      <c r="B48" t="str">
        <f t="shared" si="7"/>
        <v>Milwaukee Brewers</v>
      </c>
      <c r="C48">
        <f>INDEX('Mileage Chart'!$B$2:$AE$31,MATCH(Transportation!A48,'Mileage Chart'!$A$2:$A$31,0),MATCH(Transportation!B48,'Mileage Chart'!$B$1:$AE$1,0))</f>
        <v>90</v>
      </c>
    </row>
    <row r="49" spans="1:3">
      <c r="A49" s="37" t="str">
        <f>A11</f>
        <v>Milwaukee Brewers</v>
      </c>
      <c r="B49" t="str">
        <f t="shared" si="7"/>
        <v>Detroit Tigers</v>
      </c>
      <c r="C49">
        <f>INDEX('Mileage Chart'!$B$2:$AE$31,MATCH(Transportation!A49,'Mileage Chart'!$A$2:$A$31,0),MATCH(Transportation!B49,'Mileage Chart'!$B$1:$AE$1,0))</f>
        <v>360</v>
      </c>
    </row>
    <row r="50" spans="1:3">
      <c r="A50" s="37" t="str">
        <f>A10</f>
        <v>Detroit Tigers</v>
      </c>
      <c r="B50" t="str">
        <f t="shared" si="7"/>
        <v>Cleveland Indians</v>
      </c>
      <c r="C50">
        <f>INDEX('Mileage Chart'!$B$2:$AE$31,MATCH(Transportation!A50,'Mileage Chart'!$A$2:$A$31,0),MATCH(Transportation!B50,'Mileage Chart'!$B$1:$AE$1,0))</f>
        <v>175</v>
      </c>
    </row>
    <row r="51" spans="1:3">
      <c r="A51" s="37" t="str">
        <f>A9</f>
        <v>Cleveland Indians</v>
      </c>
      <c r="B51" t="str">
        <f t="shared" si="7"/>
        <v>Pittsburgh Pirates</v>
      </c>
      <c r="C51">
        <f>INDEX('Mileage Chart'!$B$2:$AE$31,MATCH(Transportation!A51,'Mileage Chart'!$A$2:$A$31,0),MATCH(Transportation!B51,'Mileage Chart'!$B$1:$AE$1,0))</f>
        <v>131</v>
      </c>
    </row>
    <row r="52" spans="1:3">
      <c r="A52" s="37" t="str">
        <f>A34</f>
        <v>Pittsburgh Pirates</v>
      </c>
      <c r="B52" t="str">
        <f t="shared" si="7"/>
        <v>Washington Nationals</v>
      </c>
      <c r="C52">
        <f>INDEX('Mileage Chart'!$B$2:$AE$31,MATCH(Transportation!A52,'Mileage Chart'!$A$2:$A$31,0),MATCH(Transportation!B52,'Mileage Chart'!$B$1:$AE$1,0))</f>
        <v>241</v>
      </c>
    </row>
    <row r="53" spans="1:3">
      <c r="A53" s="37" t="str">
        <f>A36</f>
        <v>Washington Nationals</v>
      </c>
      <c r="B53" t="str">
        <f t="shared" si="7"/>
        <v>Baltimore Orioles</v>
      </c>
      <c r="C53">
        <f>INDEX('Mileage Chart'!$B$2:$AE$31,MATCH(Transportation!A53,'Mileage Chart'!$A$2:$A$31,0),MATCH(Transportation!B53,'Mileage Chart'!$B$1:$AE$1,0))</f>
        <v>40</v>
      </c>
    </row>
    <row r="54" spans="1:3">
      <c r="A54" s="37" t="str">
        <f>A40</f>
        <v>Baltimore Orioles</v>
      </c>
      <c r="C54" s="17">
        <f>SUM(C40:C53)</f>
        <v>2838</v>
      </c>
    </row>
    <row r="55" spans="1:3">
      <c r="A55" s="17" t="s">
        <v>54</v>
      </c>
      <c r="C55" s="17">
        <f>MAX(C40:C53)</f>
        <v>736</v>
      </c>
    </row>
  </sheetData>
  <conditionalFormatting sqref="C40:C53">
    <cfRule type="cellIs" dxfId="0" priority="1" operator="equal">
      <formula>$C$55</formula>
    </cfRule>
  </conditionalFormatting>
  <printOptions headings="1" gridLines="1"/>
  <pageMargins left="0.7" right="0.7" top="0.75" bottom="0.75" header="0.3" footer="0.3"/>
  <pageSetup orientation="portrait" cellComments="asDisplayed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published="0"/>
  <dimension ref="A1:AE31"/>
  <sheetViews>
    <sheetView topLeftCell="F1" zoomScale="80" zoomScaleNormal="80" zoomScalePageLayoutView="80" workbookViewId="0">
      <selection activeCell="A4" sqref="A4:V4"/>
    </sheetView>
  </sheetViews>
  <sheetFormatPr defaultColWidth="8.85546875" defaultRowHeight="15"/>
  <cols>
    <col min="1" max="1" width="24.140625" style="1" bestFit="1" customWidth="1"/>
    <col min="2" max="16384" width="8.85546875" style="1"/>
  </cols>
  <sheetData>
    <row r="1" spans="1:31">
      <c r="A1" s="1" t="s">
        <v>30</v>
      </c>
      <c r="B1" s="1" t="s">
        <v>29</v>
      </c>
      <c r="C1" s="1" t="s">
        <v>28</v>
      </c>
      <c r="D1" s="1" t="s">
        <v>27</v>
      </c>
      <c r="E1" s="1" t="s">
        <v>26</v>
      </c>
      <c r="F1" s="1" t="s">
        <v>25</v>
      </c>
      <c r="G1" s="1" t="s">
        <v>24</v>
      </c>
      <c r="H1" s="1" t="s">
        <v>23</v>
      </c>
      <c r="I1" s="1" t="s">
        <v>22</v>
      </c>
      <c r="J1" s="1" t="s">
        <v>21</v>
      </c>
      <c r="K1" s="1" t="s">
        <v>20</v>
      </c>
      <c r="L1" s="1" t="s">
        <v>19</v>
      </c>
      <c r="M1" s="1" t="s">
        <v>18</v>
      </c>
      <c r="N1" s="1" t="s">
        <v>17</v>
      </c>
      <c r="O1" s="1" t="s">
        <v>16</v>
      </c>
      <c r="P1" s="1" t="s">
        <v>15</v>
      </c>
      <c r="Q1" s="1" t="s">
        <v>14</v>
      </c>
      <c r="R1" s="1" t="s">
        <v>13</v>
      </c>
      <c r="S1" s="1" t="s">
        <v>12</v>
      </c>
      <c r="T1" s="1" t="s">
        <v>11</v>
      </c>
      <c r="U1" s="1" t="s">
        <v>10</v>
      </c>
      <c r="V1" s="1" t="s">
        <v>9</v>
      </c>
      <c r="W1" s="1" t="s">
        <v>8</v>
      </c>
      <c r="X1" s="1" t="s">
        <v>7</v>
      </c>
      <c r="Y1" s="1" t="s">
        <v>6</v>
      </c>
      <c r="Z1" s="1" t="s">
        <v>5</v>
      </c>
      <c r="AA1" s="1" t="s">
        <v>4</v>
      </c>
      <c r="AB1" s="1" t="s">
        <v>3</v>
      </c>
      <c r="AC1" s="1" t="s">
        <v>2</v>
      </c>
      <c r="AD1" s="1" t="s">
        <v>1</v>
      </c>
      <c r="AE1" s="1" t="s">
        <v>0</v>
      </c>
    </row>
    <row r="2" spans="1:31">
      <c r="A2" s="1" t="s">
        <v>29</v>
      </c>
      <c r="B2" s="1">
        <v>0</v>
      </c>
      <c r="C2" s="1">
        <v>1830</v>
      </c>
      <c r="D2" s="1">
        <v>2310</v>
      </c>
      <c r="E2" s="2">
        <v>2664</v>
      </c>
      <c r="F2" s="2">
        <v>1729</v>
      </c>
      <c r="G2" s="2">
        <v>1729</v>
      </c>
      <c r="H2" s="2">
        <v>1854</v>
      </c>
      <c r="I2" s="2">
        <v>2052</v>
      </c>
      <c r="J2" s="1">
        <v>836</v>
      </c>
      <c r="K2" s="2">
        <v>1986</v>
      </c>
      <c r="L2" s="2">
        <v>2359</v>
      </c>
      <c r="M2" s="2">
        <v>1158</v>
      </c>
      <c r="N2" s="2">
        <v>1226</v>
      </c>
      <c r="O2" s="1">
        <v>398</v>
      </c>
      <c r="P2" s="1">
        <v>398</v>
      </c>
      <c r="Q2" s="2">
        <v>1770</v>
      </c>
      <c r="R2" s="2">
        <v>1680</v>
      </c>
      <c r="S2" s="2">
        <v>2442</v>
      </c>
      <c r="T2" s="2">
        <v>2442</v>
      </c>
      <c r="U2" s="1">
        <f t="shared" ref="U2:U20" si="0">INDEX($A$1:$AE$31,COLUMN(),ROW())</f>
        <v>800</v>
      </c>
      <c r="V2" s="2">
        <v>2360</v>
      </c>
      <c r="W2" s="2">
        <f t="shared" ref="W2:AB11" si="1">INDEX($A$1:$AE$31,COLUMN(),ROW())</f>
        <v>2073</v>
      </c>
      <c r="X2" s="2">
        <f t="shared" si="1"/>
        <v>350</v>
      </c>
      <c r="Y2" s="1">
        <f t="shared" si="1"/>
        <v>800</v>
      </c>
      <c r="Z2" s="2">
        <f t="shared" si="1"/>
        <v>1482</v>
      </c>
      <c r="AA2" s="2">
        <f t="shared" si="1"/>
        <v>1485</v>
      </c>
      <c r="AB2" s="2">
        <f t="shared" si="1"/>
        <v>2151</v>
      </c>
      <c r="AC2" s="1">
        <v>1047</v>
      </c>
      <c r="AD2" s="2">
        <f t="shared" ref="AD2:AE29" si="2">INDEX($A$1:$AE$31,COLUMN(),ROW())</f>
        <v>2293</v>
      </c>
      <c r="AE2" s="2">
        <f t="shared" si="2"/>
        <v>2278</v>
      </c>
    </row>
    <row r="3" spans="1:31">
      <c r="A3" s="1" t="s">
        <v>28</v>
      </c>
      <c r="B3" s="1">
        <f t="shared" ref="B3:B20" si="3">INDEX($A$1:$AE$31,COLUMN(),ROW())</f>
        <v>1830</v>
      </c>
      <c r="C3" s="1">
        <v>0</v>
      </c>
      <c r="D3" s="1">
        <f t="shared" ref="D3:T3" si="4">INDEX($A$1:$AE$31,COLUMN(),ROW())</f>
        <v>650</v>
      </c>
      <c r="E3" s="1">
        <f t="shared" si="4"/>
        <v>1110</v>
      </c>
      <c r="F3" s="1">
        <f t="shared" si="4"/>
        <v>710</v>
      </c>
      <c r="G3" s="1">
        <f t="shared" si="4"/>
        <v>710</v>
      </c>
      <c r="H3" s="1">
        <f t="shared" si="4"/>
        <v>460</v>
      </c>
      <c r="I3" s="1">
        <f t="shared" si="4"/>
        <v>730</v>
      </c>
      <c r="J3" s="1">
        <f t="shared" si="4"/>
        <v>1430</v>
      </c>
      <c r="K3" s="1">
        <f t="shared" si="4"/>
        <v>730</v>
      </c>
      <c r="L3" s="1">
        <f t="shared" si="4"/>
        <v>660</v>
      </c>
      <c r="M3" s="1">
        <f t="shared" si="4"/>
        <v>790</v>
      </c>
      <c r="N3" s="1">
        <f t="shared" si="4"/>
        <v>820</v>
      </c>
      <c r="O3" s="1">
        <f t="shared" si="4"/>
        <v>2190</v>
      </c>
      <c r="P3" s="1">
        <f t="shared" si="4"/>
        <v>2190</v>
      </c>
      <c r="Q3" s="1">
        <f t="shared" si="4"/>
        <v>800</v>
      </c>
      <c r="R3" s="1">
        <f t="shared" si="4"/>
        <v>1120</v>
      </c>
      <c r="S3" s="1">
        <f t="shared" si="4"/>
        <v>850</v>
      </c>
      <c r="T3" s="1">
        <f t="shared" si="4"/>
        <v>850</v>
      </c>
      <c r="U3" s="1">
        <f t="shared" si="0"/>
        <v>2480</v>
      </c>
      <c r="V3" s="1">
        <f t="shared" ref="V3:V20" si="5">INDEX($A$1:$AE$31,COLUMN(),ROW())</f>
        <v>750</v>
      </c>
      <c r="W3" s="1">
        <f t="shared" si="1"/>
        <v>680</v>
      </c>
      <c r="X3" s="1">
        <f t="shared" si="1"/>
        <v>2140</v>
      </c>
      <c r="Y3" s="1">
        <f t="shared" si="1"/>
        <v>2480</v>
      </c>
      <c r="Z3" s="1">
        <f t="shared" si="1"/>
        <v>2630</v>
      </c>
      <c r="AA3" s="1">
        <f t="shared" si="1"/>
        <v>570</v>
      </c>
      <c r="AB3" s="1">
        <f t="shared" si="1"/>
        <v>455</v>
      </c>
      <c r="AC3" s="1">
        <v>801</v>
      </c>
      <c r="AD3" s="1">
        <f t="shared" si="2"/>
        <v>964</v>
      </c>
      <c r="AE3" s="1">
        <f t="shared" si="2"/>
        <v>620</v>
      </c>
    </row>
    <row r="4" spans="1:31">
      <c r="A4" s="1" t="s">
        <v>27</v>
      </c>
      <c r="B4" s="1">
        <f t="shared" si="3"/>
        <v>2310</v>
      </c>
      <c r="C4" s="1">
        <v>650</v>
      </c>
      <c r="D4" s="1">
        <v>0</v>
      </c>
      <c r="E4" s="1">
        <f t="shared" ref="E4:T4" si="6">INDEX($A$1:$AE$31,COLUMN(),ROW())</f>
        <v>402</v>
      </c>
      <c r="F4" s="1">
        <f t="shared" si="6"/>
        <v>720</v>
      </c>
      <c r="G4" s="1">
        <f t="shared" si="6"/>
        <v>720</v>
      </c>
      <c r="H4" s="1">
        <f t="shared" si="6"/>
        <v>521</v>
      </c>
      <c r="I4" s="1">
        <f t="shared" si="6"/>
        <v>360</v>
      </c>
      <c r="J4" s="1">
        <f t="shared" si="6"/>
        <v>1640</v>
      </c>
      <c r="K4" s="1">
        <f t="shared" si="6"/>
        <v>510</v>
      </c>
      <c r="L4" s="1">
        <f t="shared" si="6"/>
        <v>1090</v>
      </c>
      <c r="M4" s="1">
        <f t="shared" si="6"/>
        <v>1400</v>
      </c>
      <c r="N4" s="1">
        <f t="shared" si="6"/>
        <v>1070</v>
      </c>
      <c r="O4" s="1">
        <f t="shared" si="6"/>
        <v>2650</v>
      </c>
      <c r="P4" s="1">
        <f t="shared" si="6"/>
        <v>2650</v>
      </c>
      <c r="Q4" s="1">
        <f t="shared" si="6"/>
        <v>790</v>
      </c>
      <c r="R4" s="1">
        <f t="shared" si="6"/>
        <v>1110</v>
      </c>
      <c r="S4" s="1">
        <f t="shared" si="6"/>
        <v>200</v>
      </c>
      <c r="T4" s="1">
        <f t="shared" si="6"/>
        <v>200</v>
      </c>
      <c r="U4" s="1">
        <f t="shared" si="0"/>
        <v>2820</v>
      </c>
      <c r="V4" s="1">
        <f t="shared" si="5"/>
        <v>100</v>
      </c>
      <c r="W4" s="1">
        <f t="shared" si="1"/>
        <v>250</v>
      </c>
      <c r="X4" s="1">
        <f t="shared" si="1"/>
        <v>2680</v>
      </c>
      <c r="Y4" s="1">
        <f t="shared" si="1"/>
        <v>2820</v>
      </c>
      <c r="Z4" s="1">
        <f t="shared" si="1"/>
        <v>2710</v>
      </c>
      <c r="AA4" s="1">
        <f t="shared" si="1"/>
        <v>830</v>
      </c>
      <c r="AB4" s="1">
        <f t="shared" si="1"/>
        <v>938</v>
      </c>
      <c r="AC4" s="1">
        <v>1389</v>
      </c>
      <c r="AD4" s="1">
        <f t="shared" si="2"/>
        <v>461</v>
      </c>
      <c r="AE4" s="1">
        <f t="shared" si="2"/>
        <v>40</v>
      </c>
    </row>
    <row r="5" spans="1:31">
      <c r="A5" s="1" t="s">
        <v>26</v>
      </c>
      <c r="B5" s="2">
        <f t="shared" si="3"/>
        <v>2664</v>
      </c>
      <c r="C5" s="1">
        <v>1110</v>
      </c>
      <c r="D5" s="1">
        <v>402</v>
      </c>
      <c r="E5" s="1">
        <v>0</v>
      </c>
      <c r="F5" s="1">
        <f t="shared" ref="F5:T5" si="7">INDEX($A$1:$AE$31,COLUMN(),ROW())</f>
        <v>983</v>
      </c>
      <c r="G5" s="1">
        <f t="shared" si="7"/>
        <v>983</v>
      </c>
      <c r="H5" s="1">
        <f t="shared" si="7"/>
        <v>736</v>
      </c>
      <c r="I5" s="1">
        <f t="shared" si="7"/>
        <v>639</v>
      </c>
      <c r="J5" s="2">
        <f t="shared" si="7"/>
        <v>1991</v>
      </c>
      <c r="K5" s="1">
        <f t="shared" si="7"/>
        <v>702</v>
      </c>
      <c r="L5" s="2">
        <f t="shared" si="7"/>
        <v>1539</v>
      </c>
      <c r="M5" s="2">
        <f t="shared" si="7"/>
        <v>1886</v>
      </c>
      <c r="N5" s="2">
        <f t="shared" si="7"/>
        <v>1427</v>
      </c>
      <c r="O5" s="2">
        <f t="shared" si="7"/>
        <v>3036</v>
      </c>
      <c r="P5" s="2">
        <f t="shared" si="7"/>
        <v>3036</v>
      </c>
      <c r="Q5" s="2">
        <f t="shared" si="7"/>
        <v>859</v>
      </c>
      <c r="R5" s="2">
        <f t="shared" si="7"/>
        <v>1390</v>
      </c>
      <c r="S5" s="1">
        <f t="shared" si="7"/>
        <v>213</v>
      </c>
      <c r="T5" s="1">
        <f t="shared" si="7"/>
        <v>213</v>
      </c>
      <c r="U5" s="2">
        <f t="shared" si="0"/>
        <v>3179</v>
      </c>
      <c r="V5" s="1">
        <f t="shared" si="5"/>
        <v>304</v>
      </c>
      <c r="W5" s="1">
        <f t="shared" si="1"/>
        <v>597</v>
      </c>
      <c r="X5" s="1">
        <f t="shared" si="1"/>
        <v>3044</v>
      </c>
      <c r="Y5" s="2">
        <f t="shared" si="1"/>
        <v>3179</v>
      </c>
      <c r="Z5" s="2">
        <f t="shared" si="1"/>
        <v>3043</v>
      </c>
      <c r="AA5" s="2">
        <f t="shared" si="1"/>
        <v>1179</v>
      </c>
      <c r="AB5" s="2">
        <f t="shared" si="1"/>
        <v>1183</v>
      </c>
      <c r="AC5" s="1">
        <v>1787</v>
      </c>
      <c r="AD5" s="2">
        <f t="shared" si="2"/>
        <v>551</v>
      </c>
      <c r="AE5" s="1">
        <f t="shared" si="2"/>
        <v>440</v>
      </c>
    </row>
    <row r="6" spans="1:31">
      <c r="A6" s="1" t="s">
        <v>25</v>
      </c>
      <c r="B6" s="2">
        <f t="shared" si="3"/>
        <v>1729</v>
      </c>
      <c r="C6" s="1">
        <v>710</v>
      </c>
      <c r="D6" s="1">
        <v>720</v>
      </c>
      <c r="E6" s="1">
        <v>983</v>
      </c>
      <c r="F6" s="1">
        <v>0</v>
      </c>
      <c r="G6" s="1">
        <f t="shared" ref="G6:T6" si="8">INDEX($A$1:$AE$31,COLUMN(),ROW())</f>
        <v>0</v>
      </c>
      <c r="H6" s="1">
        <f t="shared" si="8"/>
        <v>294</v>
      </c>
      <c r="I6" s="1">
        <f t="shared" si="8"/>
        <v>344</v>
      </c>
      <c r="J6" s="2">
        <f t="shared" si="8"/>
        <v>1050</v>
      </c>
      <c r="K6" s="1">
        <f t="shared" si="8"/>
        <v>279</v>
      </c>
      <c r="L6" s="2">
        <f t="shared" si="8"/>
        <v>1390</v>
      </c>
      <c r="M6" s="2">
        <f t="shared" si="8"/>
        <v>1092</v>
      </c>
      <c r="N6" s="1">
        <f t="shared" si="8"/>
        <v>503</v>
      </c>
      <c r="O6" s="2">
        <f t="shared" si="8"/>
        <v>2112</v>
      </c>
      <c r="P6" s="2">
        <f t="shared" si="8"/>
        <v>2112</v>
      </c>
      <c r="Q6" s="2">
        <f t="shared" si="8"/>
        <v>90</v>
      </c>
      <c r="R6" s="2">
        <f t="shared" si="8"/>
        <v>410</v>
      </c>
      <c r="S6" s="1">
        <f t="shared" si="8"/>
        <v>840</v>
      </c>
      <c r="T6" s="1">
        <f t="shared" si="8"/>
        <v>840</v>
      </c>
      <c r="U6" s="2">
        <f t="shared" si="0"/>
        <v>2212</v>
      </c>
      <c r="V6" s="1">
        <f t="shared" si="5"/>
        <v>758</v>
      </c>
      <c r="W6" s="1">
        <f t="shared" si="1"/>
        <v>457</v>
      </c>
      <c r="X6" s="1">
        <f t="shared" si="1"/>
        <v>2076</v>
      </c>
      <c r="Y6" s="2">
        <f t="shared" si="1"/>
        <v>2212</v>
      </c>
      <c r="Z6" s="2">
        <f t="shared" si="1"/>
        <v>2052</v>
      </c>
      <c r="AA6" s="1">
        <f t="shared" si="1"/>
        <v>293</v>
      </c>
      <c r="AB6" s="2">
        <f t="shared" si="1"/>
        <v>1170</v>
      </c>
      <c r="AC6" s="1">
        <v>987</v>
      </c>
      <c r="AD6" s="2">
        <f t="shared" si="2"/>
        <v>520</v>
      </c>
      <c r="AE6" s="1">
        <f t="shared" si="2"/>
        <v>695</v>
      </c>
    </row>
    <row r="7" spans="1:31">
      <c r="A7" s="1" t="s">
        <v>24</v>
      </c>
      <c r="B7" s="2">
        <f t="shared" si="3"/>
        <v>1729</v>
      </c>
      <c r="C7" s="1">
        <v>710</v>
      </c>
      <c r="D7" s="1">
        <v>720</v>
      </c>
      <c r="E7" s="1">
        <v>983</v>
      </c>
      <c r="F7" s="1">
        <v>0</v>
      </c>
      <c r="G7" s="1">
        <v>0</v>
      </c>
      <c r="H7" s="1">
        <f t="shared" ref="H7:T7" si="9">INDEX($A$1:$AE$31,COLUMN(),ROW())</f>
        <v>294</v>
      </c>
      <c r="I7" s="1">
        <f t="shared" si="9"/>
        <v>344</v>
      </c>
      <c r="J7" s="2">
        <f t="shared" si="9"/>
        <v>1050</v>
      </c>
      <c r="K7" s="1">
        <f t="shared" si="9"/>
        <v>279</v>
      </c>
      <c r="L7" s="2">
        <f t="shared" si="9"/>
        <v>1390</v>
      </c>
      <c r="M7" s="2">
        <f t="shared" si="9"/>
        <v>1092</v>
      </c>
      <c r="N7" s="1">
        <f t="shared" si="9"/>
        <v>503</v>
      </c>
      <c r="O7" s="2">
        <f t="shared" si="9"/>
        <v>2112</v>
      </c>
      <c r="P7" s="2">
        <f t="shared" si="9"/>
        <v>2112</v>
      </c>
      <c r="Q7" s="2">
        <f t="shared" si="9"/>
        <v>90</v>
      </c>
      <c r="R7" s="2">
        <f t="shared" si="9"/>
        <v>410</v>
      </c>
      <c r="S7" s="1">
        <f t="shared" si="9"/>
        <v>840</v>
      </c>
      <c r="T7" s="1">
        <f t="shared" si="9"/>
        <v>840</v>
      </c>
      <c r="U7" s="2">
        <f t="shared" si="0"/>
        <v>2212</v>
      </c>
      <c r="V7" s="1">
        <f t="shared" si="5"/>
        <v>758</v>
      </c>
      <c r="W7" s="1">
        <f t="shared" si="1"/>
        <v>457</v>
      </c>
      <c r="X7" s="1">
        <f t="shared" si="1"/>
        <v>2076</v>
      </c>
      <c r="Y7" s="2">
        <f t="shared" si="1"/>
        <v>2212</v>
      </c>
      <c r="Z7" s="2">
        <f t="shared" si="1"/>
        <v>2052</v>
      </c>
      <c r="AA7" s="1">
        <f t="shared" si="1"/>
        <v>293</v>
      </c>
      <c r="AB7" s="2">
        <f t="shared" si="1"/>
        <v>1170</v>
      </c>
      <c r="AC7" s="1">
        <v>987</v>
      </c>
      <c r="AD7" s="2">
        <f t="shared" si="2"/>
        <v>520</v>
      </c>
      <c r="AE7" s="1">
        <f t="shared" si="2"/>
        <v>695</v>
      </c>
    </row>
    <row r="8" spans="1:31">
      <c r="A8" s="1" t="s">
        <v>23</v>
      </c>
      <c r="B8" s="2">
        <f t="shared" si="3"/>
        <v>1854</v>
      </c>
      <c r="C8" s="1">
        <v>460</v>
      </c>
      <c r="D8" s="1">
        <v>521</v>
      </c>
      <c r="E8" s="1">
        <v>736</v>
      </c>
      <c r="F8" s="1">
        <v>294</v>
      </c>
      <c r="G8" s="1">
        <v>294</v>
      </c>
      <c r="H8" s="1">
        <v>0</v>
      </c>
      <c r="I8" s="1">
        <f t="shared" ref="I8:T8" si="10">INDEX($A$1:$AE$31,COLUMN(),ROW())</f>
        <v>249</v>
      </c>
      <c r="J8" s="2">
        <f t="shared" si="10"/>
        <v>1190</v>
      </c>
      <c r="K8" s="1">
        <f t="shared" si="10"/>
        <v>261</v>
      </c>
      <c r="L8" s="2">
        <f t="shared" si="10"/>
        <v>1123</v>
      </c>
      <c r="M8" s="2">
        <f t="shared" si="10"/>
        <v>1125</v>
      </c>
      <c r="N8" s="1">
        <f t="shared" si="10"/>
        <v>590</v>
      </c>
      <c r="O8" s="2">
        <f t="shared" si="10"/>
        <v>2175</v>
      </c>
      <c r="P8" s="2">
        <f t="shared" si="10"/>
        <v>2175</v>
      </c>
      <c r="Q8" s="2">
        <f t="shared" si="10"/>
        <v>385</v>
      </c>
      <c r="R8" s="2">
        <f t="shared" si="10"/>
        <v>862</v>
      </c>
      <c r="S8" s="1">
        <f t="shared" si="10"/>
        <v>641</v>
      </c>
      <c r="T8" s="1">
        <f t="shared" si="10"/>
        <v>641</v>
      </c>
      <c r="U8" s="2">
        <f t="shared" si="0"/>
        <v>2384</v>
      </c>
      <c r="V8" s="1">
        <f t="shared" si="5"/>
        <v>573</v>
      </c>
      <c r="W8" s="1">
        <f t="shared" si="1"/>
        <v>288</v>
      </c>
      <c r="X8" s="1">
        <f t="shared" si="1"/>
        <v>2200</v>
      </c>
      <c r="Y8" s="2">
        <f t="shared" si="1"/>
        <v>2384</v>
      </c>
      <c r="Z8" s="2">
        <f t="shared" si="1"/>
        <v>2399</v>
      </c>
      <c r="AA8" s="1">
        <f t="shared" si="1"/>
        <v>366</v>
      </c>
      <c r="AB8" s="2">
        <f t="shared" si="1"/>
        <v>914</v>
      </c>
      <c r="AC8" s="1">
        <v>955</v>
      </c>
      <c r="AD8" s="2">
        <f t="shared" si="2"/>
        <v>506</v>
      </c>
      <c r="AE8" s="1">
        <f t="shared" si="2"/>
        <v>552</v>
      </c>
    </row>
    <row r="9" spans="1:31">
      <c r="A9" s="1" t="s">
        <v>22</v>
      </c>
      <c r="B9" s="2">
        <f t="shared" si="3"/>
        <v>2052</v>
      </c>
      <c r="C9" s="1">
        <v>730</v>
      </c>
      <c r="D9" s="1">
        <v>360</v>
      </c>
      <c r="E9" s="1">
        <v>639</v>
      </c>
      <c r="F9" s="1">
        <v>344</v>
      </c>
      <c r="G9" s="1">
        <v>344</v>
      </c>
      <c r="H9" s="1">
        <v>249</v>
      </c>
      <c r="I9" s="1">
        <v>0</v>
      </c>
      <c r="J9" s="2">
        <f t="shared" ref="J9:T9" si="11">INDEX($A$1:$AE$31,COLUMN(),ROW())</f>
        <v>1369</v>
      </c>
      <c r="K9" s="1">
        <f t="shared" si="11"/>
        <v>175</v>
      </c>
      <c r="L9" s="2">
        <f t="shared" si="11"/>
        <v>1325</v>
      </c>
      <c r="M9" s="2">
        <f t="shared" si="11"/>
        <v>1358</v>
      </c>
      <c r="N9" s="1">
        <f t="shared" si="11"/>
        <v>815</v>
      </c>
      <c r="O9" s="2">
        <f t="shared" si="11"/>
        <v>2424</v>
      </c>
      <c r="P9" s="2">
        <f t="shared" si="11"/>
        <v>2424</v>
      </c>
      <c r="Q9" s="2">
        <f t="shared" si="11"/>
        <v>440</v>
      </c>
      <c r="R9" s="2">
        <f t="shared" si="11"/>
        <v>760</v>
      </c>
      <c r="S9" s="1">
        <f t="shared" si="11"/>
        <v>514</v>
      </c>
      <c r="T9" s="1">
        <f t="shared" si="11"/>
        <v>514</v>
      </c>
      <c r="U9" s="2">
        <f t="shared" si="0"/>
        <v>2540</v>
      </c>
      <c r="V9" s="1">
        <f t="shared" si="5"/>
        <v>432</v>
      </c>
      <c r="W9" s="1">
        <f t="shared" si="1"/>
        <v>131</v>
      </c>
      <c r="X9" s="1">
        <f t="shared" si="1"/>
        <v>2390</v>
      </c>
      <c r="Y9" s="2">
        <f t="shared" si="1"/>
        <v>2540</v>
      </c>
      <c r="Z9" s="2">
        <f t="shared" si="1"/>
        <v>2404</v>
      </c>
      <c r="AA9" s="1">
        <f t="shared" si="1"/>
        <v>567</v>
      </c>
      <c r="AB9" s="2">
        <f t="shared" si="1"/>
        <v>1091</v>
      </c>
      <c r="AC9" s="1">
        <v>1203</v>
      </c>
      <c r="AD9" s="2">
        <f t="shared" si="2"/>
        <v>292</v>
      </c>
      <c r="AE9" s="1">
        <f t="shared" si="2"/>
        <v>369</v>
      </c>
    </row>
    <row r="10" spans="1:31">
      <c r="A10" s="1" t="s">
        <v>21</v>
      </c>
      <c r="B10" s="1">
        <f t="shared" si="3"/>
        <v>836</v>
      </c>
      <c r="C10" s="1">
        <v>1430</v>
      </c>
      <c r="D10" s="1">
        <v>1640</v>
      </c>
      <c r="E10" s="2">
        <v>1991</v>
      </c>
      <c r="F10" s="2">
        <v>1050</v>
      </c>
      <c r="G10" s="2">
        <v>1050</v>
      </c>
      <c r="H10" s="2">
        <v>1190</v>
      </c>
      <c r="I10" s="2">
        <v>1369</v>
      </c>
      <c r="J10" s="1">
        <v>0</v>
      </c>
      <c r="K10" s="2">
        <f t="shared" ref="K10:T10" si="12">INDEX($A$1:$AE$31,COLUMN(),ROW())</f>
        <v>1301</v>
      </c>
      <c r="L10" s="2">
        <f t="shared" si="12"/>
        <v>2094</v>
      </c>
      <c r="M10" s="2">
        <f t="shared" si="12"/>
        <v>1032</v>
      </c>
      <c r="N10" s="1">
        <f t="shared" si="12"/>
        <v>616</v>
      </c>
      <c r="O10" s="2">
        <f t="shared" si="12"/>
        <v>1174</v>
      </c>
      <c r="P10" s="2">
        <f t="shared" si="12"/>
        <v>1174</v>
      </c>
      <c r="Q10" s="2">
        <f t="shared" si="12"/>
        <v>1040</v>
      </c>
      <c r="R10" s="2">
        <f t="shared" si="12"/>
        <v>1073</v>
      </c>
      <c r="S10" s="2">
        <f t="shared" si="12"/>
        <v>1780</v>
      </c>
      <c r="T10" s="2">
        <f t="shared" si="12"/>
        <v>1780</v>
      </c>
      <c r="U10" s="2">
        <f t="shared" si="0"/>
        <v>1266</v>
      </c>
      <c r="V10" s="2">
        <f t="shared" si="5"/>
        <v>1698</v>
      </c>
      <c r="W10" s="2">
        <f t="shared" si="1"/>
        <v>1411</v>
      </c>
      <c r="X10" s="2">
        <f t="shared" si="1"/>
        <v>1100</v>
      </c>
      <c r="Y10" s="2">
        <f t="shared" si="1"/>
        <v>1266</v>
      </c>
      <c r="Z10" s="2">
        <f t="shared" si="1"/>
        <v>1373</v>
      </c>
      <c r="AA10" s="1">
        <f t="shared" si="1"/>
        <v>871</v>
      </c>
      <c r="AB10" s="2">
        <f t="shared" si="1"/>
        <v>1857</v>
      </c>
      <c r="AC10" s="1">
        <v>885</v>
      </c>
      <c r="AD10" s="2">
        <f t="shared" si="2"/>
        <v>1506</v>
      </c>
      <c r="AE10" s="2">
        <f t="shared" si="2"/>
        <v>1635</v>
      </c>
    </row>
    <row r="11" spans="1:31">
      <c r="A11" s="1" t="s">
        <v>20</v>
      </c>
      <c r="B11" s="2">
        <f t="shared" si="3"/>
        <v>1986</v>
      </c>
      <c r="C11" s="1">
        <v>730</v>
      </c>
      <c r="D11" s="1">
        <v>510</v>
      </c>
      <c r="E11" s="1">
        <v>702</v>
      </c>
      <c r="F11" s="1">
        <v>279</v>
      </c>
      <c r="G11" s="1">
        <v>279</v>
      </c>
      <c r="H11" s="1">
        <v>261</v>
      </c>
      <c r="I11" s="1">
        <v>175</v>
      </c>
      <c r="J11" s="2">
        <v>1301</v>
      </c>
      <c r="K11" s="1">
        <v>0</v>
      </c>
      <c r="L11" s="2">
        <f t="shared" ref="L11:T11" si="13">INDEX($A$1:$AE$31,COLUMN(),ROW())</f>
        <v>1409</v>
      </c>
      <c r="M11" s="2">
        <f t="shared" si="13"/>
        <v>1312</v>
      </c>
      <c r="N11" s="1">
        <f t="shared" si="13"/>
        <v>760</v>
      </c>
      <c r="O11" s="2">
        <f t="shared" si="13"/>
        <v>2369</v>
      </c>
      <c r="P11" s="2">
        <f t="shared" si="13"/>
        <v>2369</v>
      </c>
      <c r="Q11" s="2">
        <f t="shared" si="13"/>
        <v>360</v>
      </c>
      <c r="R11" s="2">
        <f t="shared" si="13"/>
        <v>690</v>
      </c>
      <c r="S11" s="1">
        <f t="shared" si="13"/>
        <v>671</v>
      </c>
      <c r="T11" s="1">
        <f t="shared" si="13"/>
        <v>671</v>
      </c>
      <c r="U11" s="2">
        <f t="shared" si="0"/>
        <v>2475</v>
      </c>
      <c r="V11" s="1">
        <f t="shared" si="5"/>
        <v>589</v>
      </c>
      <c r="W11" s="1">
        <f t="shared" si="1"/>
        <v>288</v>
      </c>
      <c r="X11" s="1">
        <f t="shared" si="1"/>
        <v>2370</v>
      </c>
      <c r="Y11" s="2">
        <f t="shared" si="1"/>
        <v>2475</v>
      </c>
      <c r="Z11" s="2">
        <f t="shared" si="1"/>
        <v>2339</v>
      </c>
      <c r="AA11" s="1">
        <f t="shared" si="1"/>
        <v>529</v>
      </c>
      <c r="AB11" s="2">
        <f t="shared" si="1"/>
        <v>1175</v>
      </c>
      <c r="AC11" s="1">
        <v>1215</v>
      </c>
      <c r="AD11" s="2">
        <f t="shared" si="2"/>
        <v>232</v>
      </c>
      <c r="AE11" s="1">
        <f t="shared" si="2"/>
        <v>526</v>
      </c>
    </row>
    <row r="12" spans="1:31">
      <c r="A12" s="1" t="s">
        <v>19</v>
      </c>
      <c r="B12" s="2">
        <f t="shared" si="3"/>
        <v>2359</v>
      </c>
      <c r="C12" s="1">
        <v>660</v>
      </c>
      <c r="D12" s="1">
        <v>1090</v>
      </c>
      <c r="E12" s="2">
        <v>1539</v>
      </c>
      <c r="F12" s="2">
        <v>1390</v>
      </c>
      <c r="G12" s="2">
        <v>1390</v>
      </c>
      <c r="H12" s="2">
        <v>1123</v>
      </c>
      <c r="I12" s="2">
        <v>1325</v>
      </c>
      <c r="J12" s="2">
        <v>2094</v>
      </c>
      <c r="K12" s="2">
        <v>1409</v>
      </c>
      <c r="L12" s="1">
        <v>0</v>
      </c>
      <c r="M12" s="2">
        <v>1237</v>
      </c>
      <c r="N12" s="2">
        <v>1479</v>
      </c>
      <c r="O12" s="2">
        <v>2757</v>
      </c>
      <c r="P12" s="2">
        <v>2757</v>
      </c>
      <c r="Q12" s="1">
        <f t="shared" ref="Q12:T16" si="14">INDEX($A$1:$AE$31,COLUMN(),ROW())</f>
        <v>1460</v>
      </c>
      <c r="R12" s="1">
        <f t="shared" si="14"/>
        <v>1770</v>
      </c>
      <c r="S12" s="2">
        <f t="shared" si="14"/>
        <v>1328</v>
      </c>
      <c r="T12" s="2">
        <f t="shared" si="14"/>
        <v>1328</v>
      </c>
      <c r="U12" s="2">
        <f t="shared" si="0"/>
        <v>3097</v>
      </c>
      <c r="V12" s="2">
        <f t="shared" si="5"/>
        <v>1239</v>
      </c>
      <c r="W12" s="2">
        <f t="shared" ref="W12:AB20" si="15">INDEX($A$1:$AE$31,COLUMN(),ROW())</f>
        <v>1250</v>
      </c>
      <c r="X12" s="2">
        <f t="shared" si="15"/>
        <v>2680</v>
      </c>
      <c r="Y12" s="2">
        <f t="shared" si="15"/>
        <v>3097</v>
      </c>
      <c r="Z12" s="2">
        <f t="shared" si="15"/>
        <v>3389</v>
      </c>
      <c r="AA12" s="2">
        <f t="shared" si="15"/>
        <v>1241</v>
      </c>
      <c r="AB12" s="2">
        <f t="shared" si="15"/>
        <v>281</v>
      </c>
      <c r="AC12" s="1">
        <v>1379</v>
      </c>
      <c r="AD12" s="2">
        <f t="shared" si="2"/>
        <v>1487</v>
      </c>
      <c r="AE12" s="2">
        <f t="shared" si="2"/>
        <v>1101</v>
      </c>
    </row>
    <row r="13" spans="1:31">
      <c r="A13" s="1" t="s">
        <v>18</v>
      </c>
      <c r="B13" s="2">
        <f t="shared" si="3"/>
        <v>1158</v>
      </c>
      <c r="C13" s="1">
        <v>790</v>
      </c>
      <c r="D13" s="1">
        <v>1400</v>
      </c>
      <c r="E13" s="2">
        <v>1886</v>
      </c>
      <c r="F13" s="2">
        <v>1092</v>
      </c>
      <c r="G13" s="2">
        <v>1092</v>
      </c>
      <c r="H13" s="2">
        <v>1125</v>
      </c>
      <c r="I13" s="2">
        <v>1358</v>
      </c>
      <c r="J13" s="2">
        <v>1032</v>
      </c>
      <c r="K13" s="2">
        <v>1312</v>
      </c>
      <c r="L13" s="2">
        <f>INDEX($A$1:$AE$31,COLUMN(),ROW())</f>
        <v>1237</v>
      </c>
      <c r="M13" s="1">
        <v>0</v>
      </c>
      <c r="N13" s="1">
        <f>INDEX($A$1:$AE$31,COLUMN(),ROW())</f>
        <v>750</v>
      </c>
      <c r="O13" s="2">
        <f>INDEX($A$1:$AE$31,COLUMN(),ROW())</f>
        <v>1556</v>
      </c>
      <c r="P13" s="2">
        <f>INDEX($A$1:$AE$31,COLUMN(),ROW())</f>
        <v>1556</v>
      </c>
      <c r="Q13" s="2">
        <f t="shared" si="14"/>
        <v>1180</v>
      </c>
      <c r="R13" s="2">
        <f t="shared" si="14"/>
        <v>1180</v>
      </c>
      <c r="S13" s="2">
        <f t="shared" si="14"/>
        <v>1675</v>
      </c>
      <c r="T13" s="2">
        <f t="shared" si="14"/>
        <v>1675</v>
      </c>
      <c r="U13" s="2">
        <f t="shared" si="0"/>
        <v>1958</v>
      </c>
      <c r="V13" s="2">
        <f t="shared" si="5"/>
        <v>1586</v>
      </c>
      <c r="W13" s="2">
        <f t="shared" si="15"/>
        <v>1395</v>
      </c>
      <c r="X13" s="2">
        <f t="shared" si="15"/>
        <v>1490</v>
      </c>
      <c r="Y13" s="2">
        <f t="shared" si="15"/>
        <v>1958</v>
      </c>
      <c r="Z13" s="2">
        <f t="shared" si="15"/>
        <v>2348</v>
      </c>
      <c r="AA13" s="1">
        <f t="shared" si="15"/>
        <v>799</v>
      </c>
      <c r="AB13" s="2">
        <f t="shared" si="15"/>
        <v>978</v>
      </c>
      <c r="AC13" s="1">
        <v>257</v>
      </c>
      <c r="AD13" s="2">
        <f t="shared" si="2"/>
        <v>1630</v>
      </c>
      <c r="AE13" s="2">
        <f t="shared" si="2"/>
        <v>1443</v>
      </c>
    </row>
    <row r="14" spans="1:31">
      <c r="A14" s="1" t="s">
        <v>17</v>
      </c>
      <c r="B14" s="2">
        <f t="shared" si="3"/>
        <v>1226</v>
      </c>
      <c r="C14" s="1">
        <v>820</v>
      </c>
      <c r="D14" s="1">
        <v>1070</v>
      </c>
      <c r="E14" s="2">
        <v>1427</v>
      </c>
      <c r="F14" s="1">
        <v>503</v>
      </c>
      <c r="G14" s="1">
        <v>503</v>
      </c>
      <c r="H14" s="1">
        <v>590</v>
      </c>
      <c r="I14" s="1">
        <v>815</v>
      </c>
      <c r="J14" s="1">
        <v>616</v>
      </c>
      <c r="K14" s="1">
        <v>760</v>
      </c>
      <c r="L14" s="2">
        <f>INDEX($A$1:$AE$31,COLUMN(),ROW())</f>
        <v>1479</v>
      </c>
      <c r="M14" s="1">
        <v>750</v>
      </c>
      <c r="N14" s="1">
        <v>0</v>
      </c>
      <c r="O14" s="2">
        <f>INDEX($A$1:$AE$31,COLUMN(),ROW())</f>
        <v>1609</v>
      </c>
      <c r="P14" s="2">
        <f>INDEX($A$1:$AE$31,COLUMN(),ROW())</f>
        <v>1609</v>
      </c>
      <c r="Q14" s="2">
        <f t="shared" si="14"/>
        <v>560</v>
      </c>
      <c r="R14" s="2">
        <f t="shared" si="14"/>
        <v>440</v>
      </c>
      <c r="S14" s="2">
        <f t="shared" si="14"/>
        <v>1216</v>
      </c>
      <c r="T14" s="2">
        <f t="shared" si="14"/>
        <v>1216</v>
      </c>
      <c r="U14" s="2">
        <f t="shared" si="0"/>
        <v>1882</v>
      </c>
      <c r="V14" s="2">
        <f t="shared" si="5"/>
        <v>1134</v>
      </c>
      <c r="W14" s="1">
        <f t="shared" si="15"/>
        <v>847</v>
      </c>
      <c r="X14" s="1">
        <f t="shared" si="15"/>
        <v>1590</v>
      </c>
      <c r="Y14" s="2">
        <f t="shared" si="15"/>
        <v>1882</v>
      </c>
      <c r="Z14" s="2">
        <f t="shared" si="15"/>
        <v>1909</v>
      </c>
      <c r="AA14" s="1">
        <f t="shared" si="15"/>
        <v>255</v>
      </c>
      <c r="AB14" s="2">
        <f t="shared" si="15"/>
        <v>1257</v>
      </c>
      <c r="AC14" s="1">
        <v>557</v>
      </c>
      <c r="AD14" s="2">
        <f t="shared" si="2"/>
        <v>1031</v>
      </c>
      <c r="AE14" s="2">
        <f t="shared" si="2"/>
        <v>1071</v>
      </c>
    </row>
    <row r="15" spans="1:31">
      <c r="A15" s="1" t="s">
        <v>16</v>
      </c>
      <c r="B15" s="1">
        <f t="shared" si="3"/>
        <v>398</v>
      </c>
      <c r="C15" s="1">
        <v>2190</v>
      </c>
      <c r="D15" s="1">
        <v>2650</v>
      </c>
      <c r="E15" s="2">
        <v>3036</v>
      </c>
      <c r="F15" s="2">
        <v>2112</v>
      </c>
      <c r="G15" s="2">
        <v>2112</v>
      </c>
      <c r="H15" s="2">
        <v>2175</v>
      </c>
      <c r="I15" s="2">
        <v>2424</v>
      </c>
      <c r="J15" s="2">
        <v>1174</v>
      </c>
      <c r="K15" s="2">
        <v>2369</v>
      </c>
      <c r="L15" s="2">
        <f>INDEX($A$1:$AE$31,COLUMN(),ROW())</f>
        <v>2757</v>
      </c>
      <c r="M15" s="2">
        <v>1556</v>
      </c>
      <c r="N15" s="2">
        <v>1609</v>
      </c>
      <c r="O15" s="1">
        <v>0</v>
      </c>
      <c r="P15" s="1">
        <f>INDEX($A$1:$AE$31,COLUMN(),ROW())</f>
        <v>0</v>
      </c>
      <c r="Q15" s="2">
        <f t="shared" si="14"/>
        <v>2070</v>
      </c>
      <c r="R15" s="2">
        <f t="shared" si="14"/>
        <v>1860</v>
      </c>
      <c r="S15" s="2">
        <f t="shared" si="14"/>
        <v>2825</v>
      </c>
      <c r="T15" s="2">
        <f t="shared" si="14"/>
        <v>2825</v>
      </c>
      <c r="U15" s="1">
        <f t="shared" si="0"/>
        <v>403</v>
      </c>
      <c r="V15" s="2">
        <f t="shared" si="5"/>
        <v>2743</v>
      </c>
      <c r="W15" s="2">
        <f t="shared" si="15"/>
        <v>2456</v>
      </c>
      <c r="X15" s="2">
        <f t="shared" si="15"/>
        <v>130</v>
      </c>
      <c r="Y15" s="1">
        <f t="shared" si="15"/>
        <v>403</v>
      </c>
      <c r="Z15" s="2">
        <f t="shared" si="15"/>
        <v>1150</v>
      </c>
      <c r="AA15" s="2">
        <f t="shared" si="15"/>
        <v>1864</v>
      </c>
      <c r="AB15" s="2">
        <f t="shared" si="15"/>
        <v>2523</v>
      </c>
      <c r="AC15" s="1">
        <v>1419</v>
      </c>
      <c r="AD15" s="2">
        <f t="shared" si="2"/>
        <v>2520</v>
      </c>
      <c r="AE15" s="2">
        <f t="shared" si="2"/>
        <v>2680</v>
      </c>
    </row>
    <row r="16" spans="1:31">
      <c r="A16" s="1" t="s">
        <v>15</v>
      </c>
      <c r="B16" s="1">
        <f t="shared" si="3"/>
        <v>398</v>
      </c>
      <c r="C16" s="1">
        <v>2190</v>
      </c>
      <c r="D16" s="1">
        <v>2650</v>
      </c>
      <c r="E16" s="2">
        <v>3036</v>
      </c>
      <c r="F16" s="2">
        <v>2112</v>
      </c>
      <c r="G16" s="2">
        <v>2112</v>
      </c>
      <c r="H16" s="2">
        <v>2175</v>
      </c>
      <c r="I16" s="2">
        <v>2424</v>
      </c>
      <c r="J16" s="2">
        <v>1174</v>
      </c>
      <c r="K16" s="2">
        <v>2369</v>
      </c>
      <c r="L16" s="2">
        <f>INDEX($A$1:$AE$31,COLUMN(),ROW())</f>
        <v>2757</v>
      </c>
      <c r="M16" s="2">
        <v>1556</v>
      </c>
      <c r="N16" s="2">
        <v>1609</v>
      </c>
      <c r="O16" s="1">
        <v>0</v>
      </c>
      <c r="P16" s="1">
        <v>0</v>
      </c>
      <c r="Q16" s="2">
        <f t="shared" si="14"/>
        <v>2070</v>
      </c>
      <c r="R16" s="2">
        <f t="shared" si="14"/>
        <v>1860</v>
      </c>
      <c r="S16" s="2">
        <f t="shared" si="14"/>
        <v>2825</v>
      </c>
      <c r="T16" s="2">
        <f t="shared" si="14"/>
        <v>2825</v>
      </c>
      <c r="U16" s="1">
        <f t="shared" si="0"/>
        <v>403</v>
      </c>
      <c r="V16" s="2">
        <f t="shared" si="5"/>
        <v>2743</v>
      </c>
      <c r="W16" s="2">
        <f t="shared" si="15"/>
        <v>2456</v>
      </c>
      <c r="X16" s="2">
        <f t="shared" si="15"/>
        <v>130</v>
      </c>
      <c r="Y16" s="1">
        <f t="shared" si="15"/>
        <v>403</v>
      </c>
      <c r="Z16" s="2">
        <f t="shared" si="15"/>
        <v>1150</v>
      </c>
      <c r="AA16" s="2">
        <f t="shared" si="15"/>
        <v>1864</v>
      </c>
      <c r="AB16" s="2">
        <f t="shared" si="15"/>
        <v>2523</v>
      </c>
      <c r="AC16" s="1">
        <v>1419</v>
      </c>
      <c r="AD16" s="2">
        <f t="shared" si="2"/>
        <v>2520</v>
      </c>
      <c r="AE16" s="2">
        <f t="shared" si="2"/>
        <v>2680</v>
      </c>
    </row>
    <row r="17" spans="1:31">
      <c r="A17" s="1" t="s">
        <v>14</v>
      </c>
      <c r="B17" s="2">
        <f t="shared" si="3"/>
        <v>1770</v>
      </c>
      <c r="C17" s="1">
        <v>800</v>
      </c>
      <c r="D17" s="1">
        <v>790</v>
      </c>
      <c r="E17" s="2">
        <v>859</v>
      </c>
      <c r="F17" s="2">
        <v>90</v>
      </c>
      <c r="G17" s="2">
        <v>90</v>
      </c>
      <c r="H17" s="2">
        <v>385</v>
      </c>
      <c r="I17" s="2">
        <v>440</v>
      </c>
      <c r="J17" s="2">
        <v>1040</v>
      </c>
      <c r="K17" s="2">
        <v>360</v>
      </c>
      <c r="L17" s="2">
        <v>1460</v>
      </c>
      <c r="M17" s="2">
        <v>1180</v>
      </c>
      <c r="N17" s="2">
        <v>560</v>
      </c>
      <c r="O17" s="2">
        <v>2070</v>
      </c>
      <c r="P17" s="2">
        <v>2070</v>
      </c>
      <c r="Q17" s="1">
        <v>0</v>
      </c>
      <c r="R17" s="1">
        <f>INDEX($A$1:$AE$31,COLUMN(),ROW())</f>
        <v>340</v>
      </c>
      <c r="S17" s="2">
        <f>INDEX($A$1:$AE$31,COLUMN(),ROW())</f>
        <v>890</v>
      </c>
      <c r="T17" s="2">
        <f>INDEX($A$1:$AE$31,COLUMN(),ROW())</f>
        <v>890</v>
      </c>
      <c r="U17" s="2">
        <f t="shared" si="0"/>
        <v>2170</v>
      </c>
      <c r="V17" s="2">
        <f t="shared" si="5"/>
        <v>870</v>
      </c>
      <c r="W17" s="2">
        <f t="shared" si="15"/>
        <v>560</v>
      </c>
      <c r="X17" s="2">
        <f t="shared" si="15"/>
        <v>2130</v>
      </c>
      <c r="Y17" s="2">
        <f t="shared" si="15"/>
        <v>2170</v>
      </c>
      <c r="Z17" s="2">
        <f t="shared" si="15"/>
        <v>1980</v>
      </c>
      <c r="AA17" s="2">
        <f t="shared" si="15"/>
        <v>380</v>
      </c>
      <c r="AB17" s="2">
        <f t="shared" si="15"/>
        <v>1261</v>
      </c>
      <c r="AC17" s="1">
        <v>1022</v>
      </c>
      <c r="AD17" s="2">
        <f t="shared" si="2"/>
        <v>611</v>
      </c>
      <c r="AE17" s="2">
        <f t="shared" si="2"/>
        <v>810</v>
      </c>
    </row>
    <row r="18" spans="1:31">
      <c r="A18" s="1" t="s">
        <v>13</v>
      </c>
      <c r="B18" s="2">
        <f t="shared" si="3"/>
        <v>1680</v>
      </c>
      <c r="C18" s="1">
        <v>1120</v>
      </c>
      <c r="D18" s="1">
        <v>1110</v>
      </c>
      <c r="E18" s="2">
        <v>1390</v>
      </c>
      <c r="F18" s="2">
        <v>410</v>
      </c>
      <c r="G18" s="2">
        <v>410</v>
      </c>
      <c r="H18" s="2">
        <v>862</v>
      </c>
      <c r="I18" s="2">
        <v>760</v>
      </c>
      <c r="J18" s="2">
        <v>1073</v>
      </c>
      <c r="K18" s="2">
        <v>690</v>
      </c>
      <c r="L18" s="2">
        <v>1770</v>
      </c>
      <c r="M18" s="2">
        <v>1180</v>
      </c>
      <c r="N18" s="2">
        <v>440</v>
      </c>
      <c r="O18" s="2">
        <v>1860</v>
      </c>
      <c r="P18" s="2">
        <v>1860</v>
      </c>
      <c r="Q18" s="2">
        <v>340</v>
      </c>
      <c r="R18" s="1">
        <v>0</v>
      </c>
      <c r="S18" s="2">
        <f>INDEX($A$1:$AE$31,COLUMN(),ROW())</f>
        <v>1220</v>
      </c>
      <c r="T18" s="2">
        <f>INDEX($A$1:$AE$31,COLUMN(),ROW())</f>
        <v>1220</v>
      </c>
      <c r="U18" s="2">
        <f t="shared" si="0"/>
        <v>1980</v>
      </c>
      <c r="V18" s="2">
        <f t="shared" si="5"/>
        <v>1200</v>
      </c>
      <c r="W18" s="2">
        <f t="shared" si="15"/>
        <v>890</v>
      </c>
      <c r="X18" s="2">
        <f t="shared" si="15"/>
        <v>2000</v>
      </c>
      <c r="Y18" s="2">
        <f t="shared" si="15"/>
        <v>1980</v>
      </c>
      <c r="Z18" s="2">
        <f t="shared" si="15"/>
        <v>1650</v>
      </c>
      <c r="AA18" s="2">
        <f t="shared" si="15"/>
        <v>630</v>
      </c>
      <c r="AB18" s="2">
        <f t="shared" si="15"/>
        <v>1580</v>
      </c>
      <c r="AC18" s="1">
        <v>998</v>
      </c>
      <c r="AD18" s="2">
        <f t="shared" si="2"/>
        <v>928</v>
      </c>
      <c r="AE18" s="2">
        <f t="shared" si="2"/>
        <v>1107</v>
      </c>
    </row>
    <row r="19" spans="1:31">
      <c r="A19" s="1" t="s">
        <v>12</v>
      </c>
      <c r="B19" s="2">
        <f t="shared" si="3"/>
        <v>2442</v>
      </c>
      <c r="C19" s="1">
        <v>850</v>
      </c>
      <c r="D19" s="1">
        <v>200</v>
      </c>
      <c r="E19" s="1">
        <v>213</v>
      </c>
      <c r="F19" s="1">
        <v>840</v>
      </c>
      <c r="G19" s="1">
        <v>840</v>
      </c>
      <c r="H19" s="2">
        <v>641</v>
      </c>
      <c r="I19" s="1">
        <v>514</v>
      </c>
      <c r="J19" s="2">
        <v>1780</v>
      </c>
      <c r="K19" s="1">
        <v>671</v>
      </c>
      <c r="L19" s="2">
        <v>1328</v>
      </c>
      <c r="M19" s="2">
        <v>1675</v>
      </c>
      <c r="N19" s="2">
        <v>1216</v>
      </c>
      <c r="O19" s="2">
        <v>2825</v>
      </c>
      <c r="P19" s="2">
        <v>2825</v>
      </c>
      <c r="Q19" s="2">
        <v>890</v>
      </c>
      <c r="R19" s="2">
        <v>1220</v>
      </c>
      <c r="S19" s="1">
        <v>0</v>
      </c>
      <c r="T19" s="1">
        <f>INDEX($A$1:$AE$31,COLUMN(),ROW())</f>
        <v>0</v>
      </c>
      <c r="U19" s="2">
        <f t="shared" si="0"/>
        <v>3036</v>
      </c>
      <c r="V19" s="1">
        <f t="shared" si="5"/>
        <v>93</v>
      </c>
      <c r="W19" s="1">
        <f t="shared" si="15"/>
        <v>386</v>
      </c>
      <c r="X19" s="1">
        <f t="shared" si="15"/>
        <v>2800</v>
      </c>
      <c r="Y19" s="2">
        <f t="shared" si="15"/>
        <v>3036</v>
      </c>
      <c r="Z19" s="2">
        <f t="shared" si="15"/>
        <v>2900</v>
      </c>
      <c r="AA19" s="1">
        <f t="shared" si="15"/>
        <v>968</v>
      </c>
      <c r="AB19" s="2">
        <f t="shared" si="15"/>
        <v>1126</v>
      </c>
      <c r="AC19" s="1">
        <v>1573</v>
      </c>
      <c r="AD19" s="2">
        <f t="shared" si="2"/>
        <v>475</v>
      </c>
      <c r="AE19" s="1">
        <f t="shared" si="2"/>
        <v>229</v>
      </c>
    </row>
    <row r="20" spans="1:31">
      <c r="A20" s="1" t="s">
        <v>11</v>
      </c>
      <c r="B20" s="2">
        <f t="shared" si="3"/>
        <v>2442</v>
      </c>
      <c r="C20" s="1">
        <v>850</v>
      </c>
      <c r="D20" s="1">
        <v>200</v>
      </c>
      <c r="E20" s="1">
        <v>213</v>
      </c>
      <c r="F20" s="1">
        <v>840</v>
      </c>
      <c r="G20" s="1">
        <v>840</v>
      </c>
      <c r="H20" s="2">
        <v>641</v>
      </c>
      <c r="I20" s="1">
        <v>514</v>
      </c>
      <c r="J20" s="2">
        <v>1780</v>
      </c>
      <c r="K20" s="1">
        <v>671</v>
      </c>
      <c r="L20" s="2">
        <v>1328</v>
      </c>
      <c r="M20" s="2">
        <v>1675</v>
      </c>
      <c r="N20" s="2">
        <v>1216</v>
      </c>
      <c r="O20" s="2">
        <v>2825</v>
      </c>
      <c r="P20" s="2">
        <v>2825</v>
      </c>
      <c r="Q20" s="2">
        <v>890</v>
      </c>
      <c r="R20" s="2">
        <v>1220</v>
      </c>
      <c r="S20" s="1">
        <v>0</v>
      </c>
      <c r="T20" s="1">
        <v>0</v>
      </c>
      <c r="U20" s="2">
        <f t="shared" si="0"/>
        <v>3036</v>
      </c>
      <c r="V20" s="1">
        <f t="shared" si="5"/>
        <v>93</v>
      </c>
      <c r="W20" s="1">
        <f t="shared" si="15"/>
        <v>386</v>
      </c>
      <c r="X20" s="1">
        <f t="shared" si="15"/>
        <v>2800</v>
      </c>
      <c r="Y20" s="2">
        <f t="shared" si="15"/>
        <v>3036</v>
      </c>
      <c r="Z20" s="2">
        <f t="shared" si="15"/>
        <v>2900</v>
      </c>
      <c r="AA20" s="1">
        <f t="shared" si="15"/>
        <v>968</v>
      </c>
      <c r="AB20" s="2">
        <f t="shared" si="15"/>
        <v>1126</v>
      </c>
      <c r="AC20" s="1">
        <v>1573</v>
      </c>
      <c r="AD20" s="2">
        <f t="shared" si="2"/>
        <v>475</v>
      </c>
      <c r="AE20" s="1">
        <f t="shared" si="2"/>
        <v>229</v>
      </c>
    </row>
    <row r="21" spans="1:31">
      <c r="A21" s="1" t="s">
        <v>10</v>
      </c>
      <c r="B21" s="1">
        <v>800</v>
      </c>
      <c r="C21" s="1">
        <v>2480</v>
      </c>
      <c r="D21" s="1">
        <v>2820</v>
      </c>
      <c r="E21" s="2">
        <v>3179</v>
      </c>
      <c r="F21" s="2">
        <v>2212</v>
      </c>
      <c r="G21" s="2">
        <v>2212</v>
      </c>
      <c r="H21" s="2">
        <v>2384</v>
      </c>
      <c r="I21" s="2">
        <v>2540</v>
      </c>
      <c r="J21" s="2">
        <v>1266</v>
      </c>
      <c r="K21" s="2">
        <v>2475</v>
      </c>
      <c r="L21" s="2">
        <v>3097</v>
      </c>
      <c r="M21" s="2">
        <v>1958</v>
      </c>
      <c r="N21" s="2">
        <v>1882</v>
      </c>
      <c r="O21" s="1">
        <v>403</v>
      </c>
      <c r="P21" s="1">
        <v>403</v>
      </c>
      <c r="Q21" s="2">
        <v>2170</v>
      </c>
      <c r="R21" s="2">
        <v>1980</v>
      </c>
      <c r="S21" s="2">
        <v>3036</v>
      </c>
      <c r="T21" s="2">
        <v>3036</v>
      </c>
      <c r="U21" s="1">
        <v>0</v>
      </c>
      <c r="V21" s="2">
        <v>2954</v>
      </c>
      <c r="W21" s="2">
        <v>2653</v>
      </c>
      <c r="X21" s="2">
        <v>501</v>
      </c>
      <c r="Y21" s="1">
        <v>0</v>
      </c>
      <c r="Z21" s="1">
        <f>INDEX($A$1:$AE$31,COLUMN(),ROW())</f>
        <v>817</v>
      </c>
      <c r="AA21" s="2">
        <v>2137</v>
      </c>
      <c r="AB21" s="1">
        <f t="shared" ref="AB21:AB27" si="16">INDEX($A$1:$AE$31,COLUMN(),ROW())</f>
        <v>2903</v>
      </c>
      <c r="AC21" s="1">
        <v>1799</v>
      </c>
      <c r="AD21" s="1">
        <f t="shared" si="2"/>
        <v>2635</v>
      </c>
      <c r="AE21" s="2">
        <f t="shared" si="2"/>
        <v>2864</v>
      </c>
    </row>
    <row r="22" spans="1:31">
      <c r="A22" s="1" t="s">
        <v>9</v>
      </c>
      <c r="B22" s="2">
        <f>INDEX($A$1:$AE$31,COLUMN(),ROW())</f>
        <v>2360</v>
      </c>
      <c r="C22" s="1">
        <v>750</v>
      </c>
      <c r="D22" s="1">
        <v>100</v>
      </c>
      <c r="E22" s="1">
        <v>304</v>
      </c>
      <c r="F22" s="1">
        <v>758</v>
      </c>
      <c r="G22" s="1">
        <v>758</v>
      </c>
      <c r="H22" s="2">
        <v>573</v>
      </c>
      <c r="I22" s="1">
        <v>432</v>
      </c>
      <c r="J22" s="2">
        <v>1698</v>
      </c>
      <c r="K22" s="1">
        <v>589</v>
      </c>
      <c r="L22" s="2">
        <v>1239</v>
      </c>
      <c r="M22" s="2">
        <v>1586</v>
      </c>
      <c r="N22" s="2">
        <v>1134</v>
      </c>
      <c r="O22" s="2">
        <v>2743</v>
      </c>
      <c r="P22" s="2">
        <v>2743</v>
      </c>
      <c r="Q22" s="2">
        <v>870</v>
      </c>
      <c r="R22" s="2">
        <v>1200</v>
      </c>
      <c r="S22" s="1">
        <v>93</v>
      </c>
      <c r="T22" s="1">
        <v>93</v>
      </c>
      <c r="U22" s="2">
        <f>INDEX($A$1:$AE$31,COLUMN(),ROW())</f>
        <v>2954</v>
      </c>
      <c r="V22" s="1">
        <v>0</v>
      </c>
      <c r="W22" s="1">
        <f>INDEX($A$1:$AE$31,COLUMN(),ROW())</f>
        <v>304</v>
      </c>
      <c r="X22" s="1">
        <f>INDEX($A$1:$AE$31,COLUMN(),ROW())</f>
        <v>2770</v>
      </c>
      <c r="Y22" s="2">
        <f>INDEX($A$1:$AE$31,COLUMN(),ROW())</f>
        <v>2954</v>
      </c>
      <c r="Z22" s="2">
        <f>INDEX($A$1:$AE$31,COLUMN(),ROW())</f>
        <v>2818</v>
      </c>
      <c r="AA22" s="1">
        <f>INDEX($A$1:$AE$31,COLUMN(),ROW())</f>
        <v>886</v>
      </c>
      <c r="AB22" s="2">
        <f t="shared" si="16"/>
        <v>1035</v>
      </c>
      <c r="AC22" s="1">
        <v>1487</v>
      </c>
      <c r="AD22" s="2">
        <f t="shared" si="2"/>
        <v>480</v>
      </c>
      <c r="AE22" s="1">
        <f t="shared" si="2"/>
        <v>140</v>
      </c>
    </row>
    <row r="23" spans="1:31">
      <c r="A23" s="1" t="s">
        <v>8</v>
      </c>
      <c r="B23" s="2">
        <v>2073</v>
      </c>
      <c r="C23" s="1">
        <v>680</v>
      </c>
      <c r="D23" s="1">
        <v>250</v>
      </c>
      <c r="E23" s="1">
        <v>597</v>
      </c>
      <c r="F23" s="1">
        <v>457</v>
      </c>
      <c r="G23" s="1">
        <v>457</v>
      </c>
      <c r="H23" s="2">
        <v>288</v>
      </c>
      <c r="I23" s="1">
        <v>131</v>
      </c>
      <c r="J23" s="2">
        <v>1411</v>
      </c>
      <c r="K23" s="1">
        <v>288</v>
      </c>
      <c r="L23" s="2">
        <v>1250</v>
      </c>
      <c r="M23" s="2">
        <v>1395</v>
      </c>
      <c r="N23" s="1">
        <v>847</v>
      </c>
      <c r="O23" s="2">
        <v>2456</v>
      </c>
      <c r="P23" s="2">
        <v>2456</v>
      </c>
      <c r="Q23" s="2">
        <v>560</v>
      </c>
      <c r="R23" s="2">
        <v>890</v>
      </c>
      <c r="S23" s="1">
        <v>386</v>
      </c>
      <c r="T23" s="1">
        <v>386</v>
      </c>
      <c r="U23" s="2">
        <f>INDEX($A$1:$AE$31,COLUMN(),ROW())</f>
        <v>2653</v>
      </c>
      <c r="V23" s="1">
        <v>304</v>
      </c>
      <c r="W23" s="1">
        <v>0</v>
      </c>
      <c r="X23" s="1">
        <f>INDEX($A$1:$AE$31,COLUMN(),ROW())</f>
        <v>2440</v>
      </c>
      <c r="Y23" s="2">
        <f>INDEX($A$1:$AE$31,COLUMN(),ROW())</f>
        <v>2653</v>
      </c>
      <c r="Z23" s="2">
        <f>INDEX($A$1:$AE$31,COLUMN(),ROW())</f>
        <v>2517</v>
      </c>
      <c r="AA23" s="1">
        <f>INDEX($A$1:$AE$31,COLUMN(),ROW())</f>
        <v>599</v>
      </c>
      <c r="AB23" s="2">
        <f t="shared" si="16"/>
        <v>1023</v>
      </c>
      <c r="AC23" s="1">
        <v>1242</v>
      </c>
      <c r="AD23" s="2">
        <f t="shared" si="2"/>
        <v>320</v>
      </c>
      <c r="AE23" s="1">
        <f t="shared" si="2"/>
        <v>241</v>
      </c>
    </row>
    <row r="24" spans="1:31">
      <c r="A24" s="1" t="s">
        <v>7</v>
      </c>
      <c r="B24" s="2">
        <v>350</v>
      </c>
      <c r="C24" s="1">
        <v>2140</v>
      </c>
      <c r="D24" s="1">
        <v>2680</v>
      </c>
      <c r="E24" s="1">
        <v>3044</v>
      </c>
      <c r="F24" s="1">
        <v>2076</v>
      </c>
      <c r="G24" s="1">
        <v>2076</v>
      </c>
      <c r="H24" s="2">
        <v>2200</v>
      </c>
      <c r="I24" s="1">
        <v>2390</v>
      </c>
      <c r="J24" s="2">
        <v>1100</v>
      </c>
      <c r="K24" s="1">
        <v>2370</v>
      </c>
      <c r="L24" s="2">
        <v>2680</v>
      </c>
      <c r="M24" s="2">
        <v>1490</v>
      </c>
      <c r="N24" s="2">
        <v>1590</v>
      </c>
      <c r="O24" s="2">
        <v>130</v>
      </c>
      <c r="P24" s="2">
        <v>130</v>
      </c>
      <c r="Q24" s="2">
        <v>2130</v>
      </c>
      <c r="R24" s="2">
        <v>2000</v>
      </c>
      <c r="S24" s="2">
        <v>2800</v>
      </c>
      <c r="T24" s="2">
        <v>2800</v>
      </c>
      <c r="U24" s="2">
        <f>INDEX($A$1:$AE$31,COLUMN(),ROW())</f>
        <v>501</v>
      </c>
      <c r="V24" s="2">
        <v>2770</v>
      </c>
      <c r="W24" s="2">
        <v>2440</v>
      </c>
      <c r="X24" s="1">
        <v>0</v>
      </c>
      <c r="Y24" s="2">
        <f>INDEX($A$1:$AE$31,COLUMN(),ROW())</f>
        <v>501</v>
      </c>
      <c r="Z24" s="2">
        <f>INDEX($A$1:$AE$31,COLUMN(),ROW())</f>
        <v>1257</v>
      </c>
      <c r="AA24" s="2">
        <v>2332</v>
      </c>
      <c r="AB24" s="2">
        <f t="shared" si="16"/>
        <v>2445</v>
      </c>
      <c r="AC24" s="1">
        <v>1341</v>
      </c>
      <c r="AD24" s="2">
        <f t="shared" si="2"/>
        <v>2581</v>
      </c>
      <c r="AE24" s="1">
        <f t="shared" si="2"/>
        <v>2689</v>
      </c>
    </row>
    <row r="25" spans="1:31">
      <c r="A25" s="1" t="s">
        <v>6</v>
      </c>
      <c r="B25" s="1">
        <v>800</v>
      </c>
      <c r="C25" s="1">
        <v>2480</v>
      </c>
      <c r="D25" s="1">
        <v>2820</v>
      </c>
      <c r="E25" s="2">
        <v>3179</v>
      </c>
      <c r="F25" s="2">
        <v>2212</v>
      </c>
      <c r="G25" s="2">
        <v>2212</v>
      </c>
      <c r="H25" s="2">
        <v>2384</v>
      </c>
      <c r="I25" s="2">
        <v>2540</v>
      </c>
      <c r="J25" s="2">
        <v>1266</v>
      </c>
      <c r="K25" s="2">
        <v>2475</v>
      </c>
      <c r="L25" s="2">
        <v>3097</v>
      </c>
      <c r="M25" s="2">
        <v>1958</v>
      </c>
      <c r="N25" s="2">
        <v>1882</v>
      </c>
      <c r="O25" s="1">
        <v>403</v>
      </c>
      <c r="P25" s="1">
        <v>403</v>
      </c>
      <c r="Q25" s="2">
        <v>2170</v>
      </c>
      <c r="R25" s="2">
        <v>1980</v>
      </c>
      <c r="S25" s="2">
        <v>3036</v>
      </c>
      <c r="T25" s="2">
        <v>3036</v>
      </c>
      <c r="U25" s="1">
        <f>INDEX($A$1:$AE$31,COLUMN(),ROW())</f>
        <v>0</v>
      </c>
      <c r="V25" s="2">
        <v>2954</v>
      </c>
      <c r="W25" s="2">
        <v>2653</v>
      </c>
      <c r="X25" s="2">
        <v>501</v>
      </c>
      <c r="Y25" s="1">
        <v>0</v>
      </c>
      <c r="Z25" s="1">
        <f>INDEX($A$1:$AE$31,COLUMN(),ROW())</f>
        <v>817</v>
      </c>
      <c r="AA25" s="2">
        <v>2137</v>
      </c>
      <c r="AB25" s="1">
        <f t="shared" si="16"/>
        <v>2903</v>
      </c>
      <c r="AC25" s="1">
        <v>1799</v>
      </c>
      <c r="AD25" s="1">
        <f t="shared" si="2"/>
        <v>2635</v>
      </c>
      <c r="AE25" s="2">
        <f t="shared" si="2"/>
        <v>2864</v>
      </c>
    </row>
    <row r="26" spans="1:31">
      <c r="A26" s="1" t="s">
        <v>5</v>
      </c>
      <c r="B26" s="2">
        <v>1482</v>
      </c>
      <c r="C26" s="1">
        <v>2630</v>
      </c>
      <c r="D26" s="1">
        <v>2710</v>
      </c>
      <c r="E26" s="2">
        <v>3043</v>
      </c>
      <c r="F26" s="2">
        <v>2052</v>
      </c>
      <c r="G26" s="2">
        <v>2052</v>
      </c>
      <c r="H26" s="2">
        <v>2399</v>
      </c>
      <c r="I26" s="2">
        <v>2404</v>
      </c>
      <c r="J26" s="2">
        <v>1373</v>
      </c>
      <c r="K26" s="2">
        <v>2339</v>
      </c>
      <c r="L26" s="2">
        <v>3389</v>
      </c>
      <c r="M26" s="2">
        <v>2348</v>
      </c>
      <c r="N26" s="2">
        <v>1909</v>
      </c>
      <c r="O26" s="2">
        <v>1150</v>
      </c>
      <c r="P26" s="2">
        <v>1150</v>
      </c>
      <c r="Q26" s="2">
        <v>1980</v>
      </c>
      <c r="R26" s="2">
        <v>1650</v>
      </c>
      <c r="S26" s="2">
        <v>2900</v>
      </c>
      <c r="T26" s="2">
        <v>2900</v>
      </c>
      <c r="U26" s="1">
        <v>817</v>
      </c>
      <c r="V26" s="2">
        <v>2818</v>
      </c>
      <c r="W26" s="2">
        <v>2517</v>
      </c>
      <c r="X26" s="2">
        <v>1257</v>
      </c>
      <c r="Y26" s="1">
        <v>817</v>
      </c>
      <c r="Z26" s="1">
        <v>0</v>
      </c>
      <c r="AA26" s="2">
        <v>2164</v>
      </c>
      <c r="AB26" s="1">
        <f t="shared" si="16"/>
        <v>3149</v>
      </c>
      <c r="AC26" s="1">
        <v>2209</v>
      </c>
      <c r="AD26" s="1">
        <f t="shared" si="2"/>
        <v>2585</v>
      </c>
      <c r="AE26" s="2">
        <f t="shared" si="2"/>
        <v>2755</v>
      </c>
    </row>
    <row r="27" spans="1:31">
      <c r="A27" s="1" t="s">
        <v>4</v>
      </c>
      <c r="B27" s="2">
        <v>1485</v>
      </c>
      <c r="C27" s="1">
        <v>570</v>
      </c>
      <c r="D27" s="1">
        <v>830</v>
      </c>
      <c r="E27" s="2">
        <v>1179</v>
      </c>
      <c r="F27" s="1">
        <v>293</v>
      </c>
      <c r="G27" s="1">
        <v>293</v>
      </c>
      <c r="H27" s="2">
        <v>366</v>
      </c>
      <c r="I27" s="1">
        <v>567</v>
      </c>
      <c r="J27" s="1">
        <v>871</v>
      </c>
      <c r="K27" s="1">
        <v>529</v>
      </c>
      <c r="L27" s="2">
        <v>1241</v>
      </c>
      <c r="M27" s="1">
        <v>799</v>
      </c>
      <c r="N27" s="1">
        <v>255</v>
      </c>
      <c r="O27" s="2">
        <v>1864</v>
      </c>
      <c r="P27" s="2">
        <v>1864</v>
      </c>
      <c r="Q27" s="2">
        <v>380</v>
      </c>
      <c r="R27" s="2">
        <v>630</v>
      </c>
      <c r="S27" s="1">
        <v>968</v>
      </c>
      <c r="T27" s="1">
        <v>968</v>
      </c>
      <c r="U27" s="2">
        <f>INDEX($A$1:$AE$31,COLUMN(),ROW())</f>
        <v>2137</v>
      </c>
      <c r="V27" s="1">
        <v>886</v>
      </c>
      <c r="W27" s="1">
        <v>599</v>
      </c>
      <c r="X27" s="1">
        <f>INDEX($A$1:$AE$31,COLUMN(),ROW())</f>
        <v>2332</v>
      </c>
      <c r="Y27" s="2">
        <f>INDEX($A$1:$AE$31,COLUMN(),ROW())</f>
        <v>2137</v>
      </c>
      <c r="Z27" s="2">
        <f>INDEX($A$1:$AE$31,COLUMN(),ROW())</f>
        <v>2164</v>
      </c>
      <c r="AA27" s="1">
        <v>0</v>
      </c>
      <c r="AB27" s="2">
        <f t="shared" si="16"/>
        <v>1279</v>
      </c>
      <c r="AC27" s="1">
        <v>1228</v>
      </c>
      <c r="AD27" s="2">
        <f t="shared" si="2"/>
        <v>343</v>
      </c>
      <c r="AE27" s="1">
        <f t="shared" si="2"/>
        <v>836</v>
      </c>
    </row>
    <row r="28" spans="1:31">
      <c r="A28" s="1" t="s">
        <v>3</v>
      </c>
      <c r="B28" s="2">
        <v>2151</v>
      </c>
      <c r="C28" s="1">
        <v>455</v>
      </c>
      <c r="D28" s="1">
        <v>938</v>
      </c>
      <c r="E28" s="2">
        <v>1183</v>
      </c>
      <c r="F28" s="2">
        <v>1170</v>
      </c>
      <c r="G28" s="2">
        <v>1170</v>
      </c>
      <c r="H28" s="2">
        <v>914</v>
      </c>
      <c r="I28" s="2">
        <v>1091</v>
      </c>
      <c r="J28" s="2">
        <v>1857</v>
      </c>
      <c r="K28" s="2">
        <v>1175</v>
      </c>
      <c r="L28" s="2">
        <v>281</v>
      </c>
      <c r="M28" s="2">
        <v>978</v>
      </c>
      <c r="N28" s="2">
        <v>1257</v>
      </c>
      <c r="O28" s="2">
        <v>2523</v>
      </c>
      <c r="P28" s="2">
        <v>2523</v>
      </c>
      <c r="Q28" s="2">
        <v>1261</v>
      </c>
      <c r="R28" s="2">
        <v>1580</v>
      </c>
      <c r="S28" s="2">
        <v>1126</v>
      </c>
      <c r="T28" s="2">
        <v>1126</v>
      </c>
      <c r="U28" s="2">
        <v>2903</v>
      </c>
      <c r="V28" s="2">
        <v>1035</v>
      </c>
      <c r="W28" s="2">
        <v>1023</v>
      </c>
      <c r="X28" s="2">
        <v>2445</v>
      </c>
      <c r="Y28" s="2">
        <v>2903</v>
      </c>
      <c r="Z28" s="2">
        <v>3149</v>
      </c>
      <c r="AA28" s="2">
        <v>1279</v>
      </c>
      <c r="AB28" s="1">
        <v>0</v>
      </c>
      <c r="AC28" s="1">
        <v>1171</v>
      </c>
      <c r="AD28" s="1">
        <f t="shared" si="2"/>
        <v>1335</v>
      </c>
      <c r="AE28" s="2">
        <f t="shared" si="2"/>
        <v>899</v>
      </c>
    </row>
    <row r="29" spans="1:31">
      <c r="A29" s="1" t="s">
        <v>2</v>
      </c>
      <c r="B29" s="1">
        <f t="shared" ref="B29:AB29" si="17">INDEX($A$1:$AE$31,COLUMN(),ROW())</f>
        <v>1047</v>
      </c>
      <c r="C29" s="1">
        <f t="shared" si="17"/>
        <v>801</v>
      </c>
      <c r="D29" s="1">
        <f t="shared" si="17"/>
        <v>1389</v>
      </c>
      <c r="E29" s="1">
        <f t="shared" si="17"/>
        <v>1787</v>
      </c>
      <c r="F29" s="1">
        <f t="shared" si="17"/>
        <v>987</v>
      </c>
      <c r="G29" s="1">
        <f t="shared" si="17"/>
        <v>987</v>
      </c>
      <c r="H29" s="1">
        <f t="shared" si="17"/>
        <v>955</v>
      </c>
      <c r="I29" s="1">
        <f t="shared" si="17"/>
        <v>1203</v>
      </c>
      <c r="J29" s="1">
        <f t="shared" si="17"/>
        <v>885</v>
      </c>
      <c r="K29" s="1">
        <f t="shared" si="17"/>
        <v>1215</v>
      </c>
      <c r="L29" s="1">
        <f t="shared" si="17"/>
        <v>1379</v>
      </c>
      <c r="M29" s="1">
        <f t="shared" si="17"/>
        <v>257</v>
      </c>
      <c r="N29" s="1">
        <f t="shared" si="17"/>
        <v>557</v>
      </c>
      <c r="O29" s="1">
        <f t="shared" si="17"/>
        <v>1419</v>
      </c>
      <c r="P29" s="1">
        <f t="shared" si="17"/>
        <v>1419</v>
      </c>
      <c r="Q29" s="1">
        <f t="shared" si="17"/>
        <v>1022</v>
      </c>
      <c r="R29" s="1">
        <f t="shared" si="17"/>
        <v>998</v>
      </c>
      <c r="S29" s="1">
        <f t="shared" si="17"/>
        <v>1573</v>
      </c>
      <c r="T29" s="1">
        <f t="shared" si="17"/>
        <v>1573</v>
      </c>
      <c r="U29" s="1">
        <f t="shared" si="17"/>
        <v>1799</v>
      </c>
      <c r="V29" s="1">
        <f t="shared" si="17"/>
        <v>1487</v>
      </c>
      <c r="W29" s="1">
        <f t="shared" si="17"/>
        <v>1242</v>
      </c>
      <c r="X29" s="1">
        <f t="shared" si="17"/>
        <v>1341</v>
      </c>
      <c r="Y29" s="1">
        <f t="shared" si="17"/>
        <v>1799</v>
      </c>
      <c r="Z29" s="1">
        <f t="shared" si="17"/>
        <v>2209</v>
      </c>
      <c r="AA29" s="1">
        <f t="shared" si="17"/>
        <v>1228</v>
      </c>
      <c r="AB29" s="1">
        <f t="shared" si="17"/>
        <v>1171</v>
      </c>
      <c r="AC29" s="1">
        <v>0</v>
      </c>
      <c r="AD29" s="1">
        <f t="shared" si="2"/>
        <v>1459</v>
      </c>
      <c r="AE29" s="1">
        <f t="shared" si="2"/>
        <v>1351</v>
      </c>
    </row>
    <row r="30" spans="1:31">
      <c r="A30" s="1" t="s">
        <v>1</v>
      </c>
      <c r="B30" s="2">
        <v>2293</v>
      </c>
      <c r="C30" s="1">
        <v>964</v>
      </c>
      <c r="D30" s="1">
        <v>461</v>
      </c>
      <c r="E30" s="2">
        <v>551</v>
      </c>
      <c r="F30" s="2">
        <v>520</v>
      </c>
      <c r="G30" s="2">
        <v>520</v>
      </c>
      <c r="H30" s="2">
        <v>506</v>
      </c>
      <c r="I30" s="2">
        <v>292</v>
      </c>
      <c r="J30" s="2">
        <v>1506</v>
      </c>
      <c r="K30" s="2">
        <v>232</v>
      </c>
      <c r="L30" s="2">
        <v>1487</v>
      </c>
      <c r="M30" s="2">
        <v>1630</v>
      </c>
      <c r="N30" s="2">
        <v>1031</v>
      </c>
      <c r="O30" s="2">
        <v>2520</v>
      </c>
      <c r="P30" s="2">
        <v>2520</v>
      </c>
      <c r="Q30" s="2">
        <v>611</v>
      </c>
      <c r="R30" s="2">
        <v>928</v>
      </c>
      <c r="S30" s="2">
        <v>475</v>
      </c>
      <c r="T30" s="2">
        <v>475</v>
      </c>
      <c r="U30" s="2">
        <v>2635</v>
      </c>
      <c r="V30" s="2">
        <v>480</v>
      </c>
      <c r="W30" s="2">
        <v>320</v>
      </c>
      <c r="X30" s="2">
        <v>2581</v>
      </c>
      <c r="Y30" s="2">
        <v>2635</v>
      </c>
      <c r="Z30" s="2">
        <v>2585</v>
      </c>
      <c r="AA30" s="2">
        <v>343</v>
      </c>
      <c r="AB30" s="1">
        <v>1335</v>
      </c>
      <c r="AC30" s="1">
        <v>1459</v>
      </c>
      <c r="AD30" s="1">
        <v>0</v>
      </c>
      <c r="AE30" s="2">
        <f>INDEX($A$1:$AE$31,COLUMN(),ROW())</f>
        <v>501</v>
      </c>
    </row>
    <row r="31" spans="1:31">
      <c r="A31" s="1" t="s">
        <v>0</v>
      </c>
      <c r="B31" s="2">
        <v>2278</v>
      </c>
      <c r="C31" s="1">
        <v>620</v>
      </c>
      <c r="D31" s="1">
        <v>40</v>
      </c>
      <c r="E31" s="1">
        <v>440</v>
      </c>
      <c r="F31" s="1">
        <v>695</v>
      </c>
      <c r="G31" s="1">
        <v>695</v>
      </c>
      <c r="H31" s="2">
        <v>552</v>
      </c>
      <c r="I31" s="1">
        <v>369</v>
      </c>
      <c r="J31" s="2">
        <v>1635</v>
      </c>
      <c r="K31" s="1">
        <v>526</v>
      </c>
      <c r="L31" s="2">
        <v>1101</v>
      </c>
      <c r="M31" s="2">
        <v>1443</v>
      </c>
      <c r="N31" s="2">
        <v>1071</v>
      </c>
      <c r="O31" s="2">
        <v>2680</v>
      </c>
      <c r="P31" s="2">
        <v>2680</v>
      </c>
      <c r="Q31" s="2">
        <v>810</v>
      </c>
      <c r="R31" s="2">
        <v>1107</v>
      </c>
      <c r="S31" s="1">
        <v>229</v>
      </c>
      <c r="T31" s="1">
        <v>229</v>
      </c>
      <c r="U31" s="2">
        <v>2864</v>
      </c>
      <c r="V31" s="1">
        <v>140</v>
      </c>
      <c r="W31" s="1">
        <v>241</v>
      </c>
      <c r="X31" s="2">
        <v>2689</v>
      </c>
      <c r="Y31" s="2">
        <v>2864</v>
      </c>
      <c r="Z31" s="2">
        <v>2755</v>
      </c>
      <c r="AA31" s="1">
        <v>836</v>
      </c>
      <c r="AB31" s="2">
        <v>899</v>
      </c>
      <c r="AC31" s="1">
        <v>1351</v>
      </c>
      <c r="AD31" s="2">
        <v>501</v>
      </c>
      <c r="AE31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Transportation</vt:lpstr>
      <vt:lpstr>Mileage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JC</dc:creator>
  <cp:lastModifiedBy> JC</cp:lastModifiedBy>
  <dcterms:created xsi:type="dcterms:W3CDTF">2009-04-23T20:46:50Z</dcterms:created>
  <dcterms:modified xsi:type="dcterms:W3CDTF">2009-05-04T18:46:49Z</dcterms:modified>
</cp:coreProperties>
</file>