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firstSheet="1" activeTab="7"/>
  </bookViews>
  <sheets>
    <sheet name="CB_DATA_" sheetId="8" state="veryHidden" r:id="rId1"/>
    <sheet name="Results.Data" sheetId="1" r:id="rId2"/>
    <sheet name="Mortgage" sheetId="2" r:id="rId3"/>
    <sheet name="Insurance" sheetId="6" r:id="rId4"/>
    <sheet name="Taxes" sheetId="7" r:id="rId5"/>
    <sheet name="HOA" sheetId="10" r:id="rId6"/>
    <sheet name="Closing costs" sheetId="9" r:id="rId7"/>
    <sheet name="Comparables" sheetId="11" r:id="rId8"/>
  </sheets>
  <definedNames>
    <definedName name="CB_858201bd95fe4040ac0811bb76470a6b" localSheetId="1" hidden="1">Results.Data!$B$10</definedName>
    <definedName name="CB_8ce9ca2f5dff4903ac1d21ec951cd5c4" localSheetId="1" hidden="1">Results.Data!$B$11</definedName>
    <definedName name="CB_ab7dae89cbe440af85831c9bbb78a530" localSheetId="1" hidden="1">Results.Data!$B$30</definedName>
    <definedName name="CB_Block_00000000000000000000000000000000" localSheetId="1" hidden="1">"'7.0.0.0"</definedName>
    <definedName name="CB_Block_00000000000000000000000000000001" localSheetId="0" hidden="1">"'634385901897063620"</definedName>
    <definedName name="CB_Block_00000000000000000000000000000001" localSheetId="1" hidden="1">"'634385901897063620"</definedName>
    <definedName name="CB_Block_00000000000000000000000000000003" localSheetId="1" hidden="1">"'11.1.1077.0"</definedName>
    <definedName name="CB_BlockExt_00000000000000000000000000000003" localSheetId="1" hidden="1">"'11.1.1.3.00"</definedName>
    <definedName name="CB_f6d49f551f694bcdb5a364ba566f5904" localSheetId="1" hidden="1">Results.Data!$B$20</definedName>
    <definedName name="CBCR_42867adb58b343648491e0050a719c0a" localSheetId="1" hidden="1">Results.Data!$I$11</definedName>
    <definedName name="CBCR_43d2f4da4c184cfdb45d62f3f2755093" localSheetId="1" hidden="1">Results.Data!$I$12</definedName>
    <definedName name="CBCR_44775b29100a48d7a22fe26ce60da5e5" localSheetId="1" hidden="1">-Results.Data!$I$23</definedName>
    <definedName name="CBCR_5ee46a75551f488797a53931f13a4c85" localSheetId="1" hidden="1">-Results.Data!$I$22</definedName>
    <definedName name="CBCR_67991a1a10d94f45a06edd19739beb55" localSheetId="1" hidden="1">Results.Data!$F$13</definedName>
    <definedName name="CBCR_765c61f98d244d2fbbf64299cad1719f" localSheetId="1" hidden="1">-Results.Data!$I$21</definedName>
    <definedName name="CBCR_948ff9a8161b438f8ebd1eb77a9098e7" localSheetId="1" hidden="1">Results.Data!$I$13</definedName>
    <definedName name="CBCR_b4f8467d91b6439c9651d001fec05455" localSheetId="1" hidden="1">Results.Data!$F$11</definedName>
    <definedName name="CBCR_ff43069c472341dcad46f1b09206b7ce" localSheetId="1" hidden="1">Results.Data!$F$12</definedName>
    <definedName name="CBWorkbookPriority" localSheetId="0" hidden="1">-1873198532</definedName>
    <definedName name="CBx_0df5946441d14a269e0eb269599b447f" localSheetId="0" hidden="1">"'CB_DATA_'!$A$1"</definedName>
    <definedName name="CBx_4b504e483b3444dda0af338ca8b71204" localSheetId="0" hidden="1">"'Results.Data'!$A$1"</definedName>
    <definedName name="CBx_Sheet_Guid" localSheetId="0" hidden="1">"'0df59464-41d1-4a26-9e0e-b269599b447f"</definedName>
    <definedName name="CBx_Sheet_Guid" localSheetId="1" hidden="1">"'4b504e48-3b34-44dd-a0af-338ca8b71204"</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4519"/>
</workbook>
</file>

<file path=xl/calcChain.xml><?xml version="1.0" encoding="utf-8"?>
<calcChain xmlns="http://schemas.openxmlformats.org/spreadsheetml/2006/main">
  <c r="F11" i="1"/>
  <c r="B16"/>
  <c r="I2" i="11"/>
  <c r="I4"/>
  <c r="F13" i="1" s="1"/>
  <c r="I3" i="11"/>
  <c r="F12" i="1" s="1"/>
  <c r="B2"/>
  <c r="D21" i="11"/>
  <c r="D20"/>
  <c r="D19"/>
  <c r="D18"/>
  <c r="D17"/>
  <c r="D16"/>
  <c r="D5"/>
  <c r="D6"/>
  <c r="D7"/>
  <c r="D8"/>
  <c r="D9"/>
  <c r="D10"/>
  <c r="D11"/>
  <c r="D12"/>
  <c r="D13"/>
  <c r="D14"/>
  <c r="D15"/>
  <c r="D4"/>
  <c r="D3"/>
  <c r="B4" i="10"/>
  <c r="A4"/>
  <c r="B3"/>
  <c r="A5"/>
  <c r="A3"/>
  <c r="B3" i="7"/>
  <c r="B4" s="1"/>
  <c r="A3"/>
  <c r="A6"/>
  <c r="B5"/>
  <c r="A5"/>
  <c r="C10" i="2"/>
  <c r="A5" i="6"/>
  <c r="A10" i="2"/>
  <c r="A9"/>
  <c r="A6" i="6"/>
  <c r="E12" i="9"/>
  <c r="E11"/>
  <c r="B12"/>
  <c r="B25"/>
  <c r="B24"/>
  <c r="E10" s="1"/>
  <c r="B23"/>
  <c r="B14"/>
  <c r="B13"/>
  <c r="E8" s="1"/>
  <c r="B11" i="8"/>
  <c r="A11"/>
  <c r="B5" i="6"/>
  <c r="B3"/>
  <c r="B4" s="1"/>
  <c r="A3"/>
  <c r="B26" i="1"/>
  <c r="C5" i="2"/>
  <c r="C6" s="1"/>
  <c r="A5"/>
  <c r="A3"/>
  <c r="C3"/>
  <c r="C4" s="1"/>
  <c r="B15" i="1"/>
  <c r="E13" i="9" l="1"/>
  <c r="B28" i="1" s="1"/>
  <c r="B6" i="7"/>
  <c r="B7" s="1"/>
  <c r="B22" i="1" s="1"/>
  <c r="C9" i="2"/>
  <c r="B5" i="10"/>
  <c r="B6" s="1"/>
  <c r="B23" i="1" s="1"/>
  <c r="B6" i="6"/>
  <c r="B26" i="9"/>
  <c r="C2" i="2"/>
  <c r="C7" s="1"/>
  <c r="D11" l="1"/>
  <c r="B19" i="1" s="1"/>
  <c r="B7" i="6"/>
  <c r="B21" i="1" s="1"/>
  <c r="B14" i="2"/>
  <c r="C14"/>
  <c r="D14" l="1"/>
  <c r="E14" s="1"/>
  <c r="B15" s="1"/>
  <c r="C15" l="1"/>
  <c r="D15" s="1"/>
  <c r="E15" s="1"/>
  <c r="B16" l="1"/>
  <c r="C16"/>
  <c r="D16" l="1"/>
  <c r="E16" s="1"/>
  <c r="B17" l="1"/>
  <c r="C17"/>
  <c r="D17" l="1"/>
  <c r="E17" s="1"/>
  <c r="B18" s="1"/>
  <c r="C18" l="1"/>
  <c r="D18" s="1"/>
  <c r="E18" s="1"/>
  <c r="B19" s="1"/>
  <c r="C19" l="1"/>
  <c r="D19" s="1"/>
  <c r="E19" s="1"/>
  <c r="B27" i="1" l="1"/>
  <c r="B30" s="1"/>
  <c r="C20" i="2"/>
  <c r="B20"/>
  <c r="D20" s="1"/>
  <c r="E20" s="1"/>
  <c r="B21" s="1"/>
  <c r="C21" l="1"/>
  <c r="D21" s="1"/>
  <c r="E21" s="1"/>
  <c r="B22" s="1"/>
  <c r="C22" l="1"/>
  <c r="D22" s="1"/>
  <c r="E22" s="1"/>
  <c r="B23" l="1"/>
  <c r="C23"/>
  <c r="D23" l="1"/>
  <c r="E23" s="1"/>
  <c r="B24" s="1"/>
  <c r="C24" l="1"/>
  <c r="D24" s="1"/>
  <c r="E24" s="1"/>
  <c r="C25" s="1"/>
  <c r="B25" l="1"/>
  <c r="D25" s="1"/>
  <c r="E25" s="1"/>
  <c r="B26" s="1"/>
  <c r="C26" l="1"/>
  <c r="D26" s="1"/>
  <c r="E26" s="1"/>
  <c r="B27" s="1"/>
  <c r="C27" l="1"/>
  <c r="D27" s="1"/>
  <c r="E27" s="1"/>
  <c r="B28" s="1"/>
  <c r="C28" l="1"/>
  <c r="D28" s="1"/>
  <c r="E28" s="1"/>
  <c r="B29" s="1"/>
  <c r="C29" l="1"/>
  <c r="D29" s="1"/>
  <c r="E29" s="1"/>
  <c r="B30" s="1"/>
  <c r="C30" l="1"/>
  <c r="D30" s="1"/>
  <c r="E30" s="1"/>
  <c r="B31" s="1"/>
  <c r="C31" l="1"/>
  <c r="D31" s="1"/>
  <c r="E31" s="1"/>
  <c r="B32" s="1"/>
  <c r="C32" l="1"/>
  <c r="D32" s="1"/>
  <c r="E32" s="1"/>
  <c r="B33" s="1"/>
  <c r="C33" l="1"/>
  <c r="D33" s="1"/>
  <c r="E33" s="1"/>
  <c r="B34" s="1"/>
  <c r="C34" l="1"/>
  <c r="D34" s="1"/>
  <c r="E34" s="1"/>
  <c r="B35" s="1"/>
  <c r="C35" l="1"/>
  <c r="D35" s="1"/>
  <c r="E35" s="1"/>
  <c r="B36" s="1"/>
  <c r="C36" l="1"/>
  <c r="D36" s="1"/>
  <c r="E36" s="1"/>
  <c r="B37" s="1"/>
  <c r="C37" l="1"/>
  <c r="D37" s="1"/>
  <c r="E37" s="1"/>
  <c r="B38" s="1"/>
  <c r="C38" l="1"/>
  <c r="D38" s="1"/>
  <c r="E38" s="1"/>
  <c r="B39" s="1"/>
  <c r="C39" l="1"/>
  <c r="D39" s="1"/>
  <c r="E39" s="1"/>
  <c r="C40" s="1"/>
  <c r="B40" l="1"/>
  <c r="D40" s="1"/>
  <c r="E40" s="1"/>
  <c r="B41" s="1"/>
  <c r="C41" l="1"/>
  <c r="D41" s="1"/>
  <c r="E41" s="1"/>
  <c r="C42" s="1"/>
  <c r="B42" l="1"/>
  <c r="D42" s="1"/>
  <c r="E42" s="1"/>
  <c r="B43" s="1"/>
  <c r="C43" l="1"/>
  <c r="D43" s="1"/>
  <c r="E43" s="1"/>
  <c r="C44" s="1"/>
  <c r="B44" l="1"/>
  <c r="D44" s="1"/>
  <c r="E44" s="1"/>
  <c r="B45" s="1"/>
  <c r="C45" l="1"/>
  <c r="D45" s="1"/>
  <c r="E45" s="1"/>
  <c r="B46" s="1"/>
  <c r="C46" l="1"/>
  <c r="D46" s="1"/>
  <c r="E46" s="1"/>
  <c r="B47" s="1"/>
  <c r="C47" l="1"/>
  <c r="D47" s="1"/>
  <c r="E47" s="1"/>
  <c r="B48" s="1"/>
  <c r="C48" l="1"/>
  <c r="D48" s="1"/>
  <c r="E48" s="1"/>
  <c r="B49" s="1"/>
  <c r="C49" l="1"/>
  <c r="D49" s="1"/>
  <c r="E49" s="1"/>
  <c r="B50" l="1"/>
  <c r="C50"/>
  <c r="D50" l="1"/>
  <c r="E50" s="1"/>
  <c r="B51" s="1"/>
  <c r="C51" l="1"/>
  <c r="D51" s="1"/>
  <c r="E51" s="1"/>
  <c r="B52" s="1"/>
  <c r="C52" l="1"/>
  <c r="D52" s="1"/>
  <c r="E52" s="1"/>
  <c r="B53" s="1"/>
  <c r="C53" l="1"/>
  <c r="D53" s="1"/>
  <c r="E53" s="1"/>
  <c r="B54" s="1"/>
  <c r="C54" l="1"/>
  <c r="D54" s="1"/>
  <c r="E54" s="1"/>
  <c r="B55" s="1"/>
  <c r="C55" l="1"/>
  <c r="D55" s="1"/>
  <c r="E55" s="1"/>
  <c r="B56" s="1"/>
  <c r="C56" l="1"/>
  <c r="D56" s="1"/>
  <c r="E56" s="1"/>
  <c r="B57" s="1"/>
  <c r="C57" l="1"/>
  <c r="D57" s="1"/>
  <c r="E57" s="1"/>
  <c r="C58" s="1"/>
  <c r="B58" l="1"/>
  <c r="D58" s="1"/>
  <c r="E58" s="1"/>
  <c r="B59" s="1"/>
  <c r="C59" l="1"/>
  <c r="D59" s="1"/>
  <c r="E59" s="1"/>
  <c r="B60" s="1"/>
  <c r="C60" l="1"/>
  <c r="D60" s="1"/>
  <c r="E60" s="1"/>
  <c r="B61" l="1"/>
  <c r="C61"/>
  <c r="D61" l="1"/>
  <c r="E61" s="1"/>
  <c r="B62" l="1"/>
  <c r="C62"/>
  <c r="D62" l="1"/>
  <c r="E62" s="1"/>
  <c r="B63" l="1"/>
  <c r="C63"/>
  <c r="D63" l="1"/>
  <c r="E63" s="1"/>
  <c r="B64" l="1"/>
  <c r="C64"/>
  <c r="D64" l="1"/>
  <c r="E64" s="1"/>
  <c r="B65" s="1"/>
  <c r="C65" l="1"/>
  <c r="D65" s="1"/>
  <c r="E65" s="1"/>
  <c r="B66" l="1"/>
  <c r="C66"/>
  <c r="D66" l="1"/>
  <c r="E66" s="1"/>
  <c r="B67" l="1"/>
  <c r="C67"/>
  <c r="D67" l="1"/>
  <c r="E67" s="1"/>
  <c r="B68" l="1"/>
  <c r="C68"/>
  <c r="D68" l="1"/>
  <c r="E68" s="1"/>
  <c r="B69" l="1"/>
  <c r="C69"/>
  <c r="D69" l="1"/>
  <c r="E69" s="1"/>
  <c r="C70" l="1"/>
  <c r="B70"/>
  <c r="D70" l="1"/>
  <c r="E70" s="1"/>
  <c r="B71" l="1"/>
  <c r="C71"/>
  <c r="D71" l="1"/>
  <c r="E71" s="1"/>
  <c r="C72" s="1"/>
  <c r="B72" l="1"/>
  <c r="D72" s="1"/>
  <c r="E72" s="1"/>
  <c r="B73" l="1"/>
  <c r="C73"/>
  <c r="D73" l="1"/>
  <c r="E73" s="1"/>
  <c r="B74" l="1"/>
  <c r="C74"/>
  <c r="D74" l="1"/>
  <c r="E74" s="1"/>
  <c r="B75" s="1"/>
  <c r="C75" l="1"/>
  <c r="D75" s="1"/>
  <c r="E75" s="1"/>
  <c r="B76" l="1"/>
  <c r="C76"/>
  <c r="D76" l="1"/>
  <c r="E76" s="1"/>
  <c r="C77" l="1"/>
  <c r="B77"/>
  <c r="D77" l="1"/>
  <c r="E77" s="1"/>
  <c r="C78" s="1"/>
  <c r="B78" l="1"/>
  <c r="D78" s="1"/>
  <c r="E78" s="1"/>
  <c r="B79" s="1"/>
  <c r="C79" l="1"/>
  <c r="D79" s="1"/>
  <c r="E79" s="1"/>
  <c r="B80" l="1"/>
  <c r="C80"/>
  <c r="D80" l="1"/>
  <c r="E80" s="1"/>
  <c r="C81" s="1"/>
  <c r="B81" l="1"/>
  <c r="D81" s="1"/>
  <c r="E81" s="1"/>
  <c r="C82" s="1"/>
  <c r="B82" l="1"/>
  <c r="D82" s="1"/>
  <c r="E82" s="1"/>
  <c r="B83" s="1"/>
  <c r="C83" l="1"/>
  <c r="D83" s="1"/>
  <c r="E83" s="1"/>
  <c r="B84" s="1"/>
  <c r="C84" l="1"/>
  <c r="D84" s="1"/>
  <c r="E84" s="1"/>
  <c r="C85" l="1"/>
  <c r="B85"/>
  <c r="D85" l="1"/>
  <c r="E85" s="1"/>
  <c r="C86" s="1"/>
  <c r="B86" l="1"/>
  <c r="D86" s="1"/>
  <c r="E86" s="1"/>
  <c r="C87" l="1"/>
  <c r="B87"/>
  <c r="D87" l="1"/>
  <c r="E87" s="1"/>
  <c r="B88" s="1"/>
  <c r="C88" l="1"/>
  <c r="D88" s="1"/>
  <c r="E88" s="1"/>
  <c r="B89" s="1"/>
  <c r="C89" l="1"/>
  <c r="D89" s="1"/>
  <c r="E89" s="1"/>
  <c r="B90" l="1"/>
  <c r="C90"/>
  <c r="D90" l="1"/>
  <c r="E90" s="1"/>
  <c r="C91" l="1"/>
  <c r="B91"/>
  <c r="D91" l="1"/>
  <c r="E91" s="1"/>
  <c r="B92" s="1"/>
  <c r="C92" l="1"/>
  <c r="D92" s="1"/>
  <c r="E92" s="1"/>
  <c r="B93" l="1"/>
  <c r="C93"/>
  <c r="D93" l="1"/>
  <c r="E93" s="1"/>
  <c r="C94" l="1"/>
  <c r="B94"/>
  <c r="D94" l="1"/>
  <c r="E94" s="1"/>
  <c r="B95" s="1"/>
  <c r="C95" l="1"/>
  <c r="D95" s="1"/>
  <c r="E95" s="1"/>
  <c r="B96" l="1"/>
  <c r="C96"/>
  <c r="D96" l="1"/>
  <c r="E96" s="1"/>
  <c r="B97" l="1"/>
  <c r="C97"/>
  <c r="D97" l="1"/>
  <c r="E97" s="1"/>
  <c r="C98" l="1"/>
  <c r="B98"/>
  <c r="D98" l="1"/>
  <c r="E98" s="1"/>
  <c r="C99" s="1"/>
  <c r="B99" l="1"/>
  <c r="D99" s="1"/>
  <c r="E99" s="1"/>
  <c r="B100" s="1"/>
  <c r="C100" l="1"/>
  <c r="D100" s="1"/>
  <c r="E100" s="1"/>
  <c r="B101" l="1"/>
  <c r="C101"/>
  <c r="D101" l="1"/>
  <c r="E101" s="1"/>
  <c r="C102" l="1"/>
  <c r="B102"/>
  <c r="D102" l="1"/>
  <c r="E102" s="1"/>
  <c r="C103" s="1"/>
  <c r="B103" l="1"/>
  <c r="D103" s="1"/>
  <c r="E103" s="1"/>
  <c r="B104" l="1"/>
  <c r="C104"/>
  <c r="D104" l="1"/>
  <c r="E104" s="1"/>
  <c r="B105" s="1"/>
  <c r="C105" l="1"/>
  <c r="D105" s="1"/>
  <c r="E105" s="1"/>
  <c r="B106" l="1"/>
  <c r="C106"/>
  <c r="D106" l="1"/>
  <c r="E106" s="1"/>
  <c r="C107" l="1"/>
  <c r="B107"/>
  <c r="D107" l="1"/>
  <c r="E107" s="1"/>
  <c r="C108" s="1"/>
  <c r="B108" l="1"/>
  <c r="D108" s="1"/>
  <c r="E108" s="1"/>
  <c r="C109" s="1"/>
  <c r="B109" l="1"/>
  <c r="D109" s="1"/>
  <c r="E109" s="1"/>
  <c r="C110" s="1"/>
  <c r="B110" l="1"/>
  <c r="D110" s="1"/>
  <c r="E110" s="1"/>
  <c r="B111" s="1"/>
  <c r="C111" l="1"/>
  <c r="D111" s="1"/>
  <c r="E111" s="1"/>
  <c r="B112" l="1"/>
  <c r="C112"/>
  <c r="D112" l="1"/>
  <c r="E112" s="1"/>
  <c r="C113" l="1"/>
  <c r="B113"/>
  <c r="D113" l="1"/>
  <c r="E113" s="1"/>
  <c r="B114" s="1"/>
  <c r="C114" l="1"/>
  <c r="D114" s="1"/>
  <c r="E114" s="1"/>
  <c r="C115" l="1"/>
  <c r="B115"/>
  <c r="D115" l="1"/>
  <c r="E115" s="1"/>
  <c r="C116" s="1"/>
  <c r="B116" l="1"/>
  <c r="D116" s="1"/>
  <c r="E116" s="1"/>
  <c r="B117" s="1"/>
  <c r="C117" l="1"/>
  <c r="D117" s="1"/>
  <c r="E117" s="1"/>
  <c r="C118" l="1"/>
  <c r="B118"/>
  <c r="D118" l="1"/>
  <c r="E118" s="1"/>
  <c r="C119" s="1"/>
  <c r="B119" l="1"/>
  <c r="D119" s="1"/>
  <c r="E119" s="1"/>
  <c r="C120" s="1"/>
  <c r="B120" l="1"/>
  <c r="D120" s="1"/>
  <c r="E120" s="1"/>
  <c r="B121" s="1"/>
  <c r="C121" l="1"/>
  <c r="D121" s="1"/>
  <c r="E121" s="1"/>
  <c r="B122" l="1"/>
  <c r="C122"/>
  <c r="D122" l="1"/>
  <c r="E122" s="1"/>
  <c r="B123" s="1"/>
  <c r="C123" l="1"/>
  <c r="D123" s="1"/>
  <c r="E123" s="1"/>
  <c r="B124" s="1"/>
  <c r="C124" l="1"/>
  <c r="D124" s="1"/>
  <c r="E124" s="1"/>
  <c r="B125" l="1"/>
  <c r="C125"/>
  <c r="D125" l="1"/>
  <c r="E125" s="1"/>
  <c r="C126" l="1"/>
  <c r="B126"/>
  <c r="D126" l="1"/>
  <c r="E126" s="1"/>
  <c r="C127" s="1"/>
  <c r="B127" l="1"/>
  <c r="D127" s="1"/>
  <c r="E127" s="1"/>
  <c r="B128" l="1"/>
  <c r="C128"/>
  <c r="D128" l="1"/>
  <c r="E128" s="1"/>
  <c r="C129" s="1"/>
  <c r="B129" l="1"/>
  <c r="D129" s="1"/>
  <c r="E129" s="1"/>
  <c r="C130" s="1"/>
  <c r="B130" l="1"/>
  <c r="D130" s="1"/>
  <c r="E130" s="1"/>
  <c r="B131" l="1"/>
  <c r="C131"/>
  <c r="D131" l="1"/>
  <c r="E131" s="1"/>
  <c r="B132" s="1"/>
  <c r="C132" l="1"/>
  <c r="D132" s="1"/>
  <c r="E132" s="1"/>
  <c r="C133" l="1"/>
  <c r="B133"/>
  <c r="D133" l="1"/>
  <c r="E133" s="1"/>
  <c r="B134" s="1"/>
  <c r="C134" l="1"/>
  <c r="D134" s="1"/>
  <c r="E134" s="1"/>
  <c r="B135" l="1"/>
  <c r="C135"/>
  <c r="D135" l="1"/>
  <c r="E135" s="1"/>
  <c r="C136" l="1"/>
  <c r="B136"/>
  <c r="D136" l="1"/>
  <c r="E136" s="1"/>
  <c r="B137" s="1"/>
  <c r="C137" l="1"/>
  <c r="D137" s="1"/>
  <c r="E137" s="1"/>
  <c r="B138" l="1"/>
  <c r="C138"/>
  <c r="D138" l="1"/>
  <c r="E138" s="1"/>
  <c r="C139" l="1"/>
  <c r="B139"/>
  <c r="D139" l="1"/>
  <c r="E139" s="1"/>
  <c r="C140" s="1"/>
  <c r="B140" l="1"/>
  <c r="D140" s="1"/>
  <c r="E140" s="1"/>
  <c r="C141" l="1"/>
  <c r="B141"/>
  <c r="D141" l="1"/>
  <c r="E141" s="1"/>
  <c r="B142" s="1"/>
  <c r="C142" l="1"/>
  <c r="D142" s="1"/>
  <c r="E142" s="1"/>
  <c r="B143" s="1"/>
  <c r="C143" l="1"/>
  <c r="D143" s="1"/>
  <c r="E143" s="1"/>
  <c r="C144" l="1"/>
  <c r="B144"/>
  <c r="D144" l="1"/>
  <c r="E144" s="1"/>
  <c r="B145" s="1"/>
  <c r="C145" l="1"/>
  <c r="D145" s="1"/>
  <c r="E145" s="1"/>
  <c r="C146" l="1"/>
  <c r="B146"/>
  <c r="D146" l="1"/>
  <c r="E146" s="1"/>
  <c r="B147" s="1"/>
  <c r="C147" l="1"/>
  <c r="D147" s="1"/>
  <c r="E147" s="1"/>
  <c r="B148" l="1"/>
  <c r="C148"/>
  <c r="D148" l="1"/>
  <c r="E148" s="1"/>
  <c r="C149" s="1"/>
  <c r="B149" l="1"/>
  <c r="D149" s="1"/>
  <c r="E149" s="1"/>
  <c r="B150" l="1"/>
  <c r="C150"/>
  <c r="D150" l="1"/>
  <c r="E150" s="1"/>
  <c r="C151" s="1"/>
  <c r="B151" l="1"/>
  <c r="D151" s="1"/>
  <c r="E151" s="1"/>
  <c r="C152" l="1"/>
  <c r="B152"/>
  <c r="D152" l="1"/>
  <c r="E152" s="1"/>
  <c r="B153" l="1"/>
  <c r="C153"/>
  <c r="D153" l="1"/>
  <c r="E153" s="1"/>
  <c r="B154" s="1"/>
  <c r="C154" l="1"/>
  <c r="D154" s="1"/>
  <c r="E154" s="1"/>
  <c r="B155" l="1"/>
  <c r="C155"/>
  <c r="D155" l="1"/>
  <c r="E155" s="1"/>
  <c r="B156" s="1"/>
  <c r="C156" l="1"/>
  <c r="D156" s="1"/>
  <c r="E156" s="1"/>
  <c r="B157" s="1"/>
  <c r="C157" l="1"/>
  <c r="D157" s="1"/>
  <c r="E157" s="1"/>
  <c r="B158" l="1"/>
  <c r="C158"/>
  <c r="D158" l="1"/>
  <c r="E158" s="1"/>
  <c r="B159" l="1"/>
  <c r="C159"/>
  <c r="D159" l="1"/>
  <c r="E159" s="1"/>
  <c r="C160" l="1"/>
  <c r="B160"/>
  <c r="D160" l="1"/>
  <c r="E160" s="1"/>
  <c r="B161" s="1"/>
  <c r="C161" l="1"/>
  <c r="D161" s="1"/>
  <c r="E161" s="1"/>
  <c r="C162" l="1"/>
  <c r="B162"/>
  <c r="D162" l="1"/>
  <c r="E162" s="1"/>
  <c r="C163" s="1"/>
  <c r="B163" l="1"/>
  <c r="D163" s="1"/>
  <c r="E163" s="1"/>
  <c r="C164" l="1"/>
  <c r="B164"/>
  <c r="D164" l="1"/>
  <c r="E164" s="1"/>
  <c r="B165" s="1"/>
  <c r="C165" l="1"/>
  <c r="D165" s="1"/>
  <c r="E165" s="1"/>
  <c r="B166" s="1"/>
  <c r="C166" l="1"/>
  <c r="D166" s="1"/>
  <c r="E166" s="1"/>
  <c r="B167" l="1"/>
  <c r="C167"/>
  <c r="D167" l="1"/>
  <c r="E167" s="1"/>
  <c r="B168" s="1"/>
  <c r="C168" l="1"/>
  <c r="D168" s="1"/>
  <c r="E168" s="1"/>
  <c r="B169" s="1"/>
  <c r="C169" l="1"/>
  <c r="D169" s="1"/>
  <c r="E169" s="1"/>
  <c r="C170" s="1"/>
  <c r="B170" l="1"/>
  <c r="D170" s="1"/>
  <c r="E170" s="1"/>
  <c r="C171" l="1"/>
  <c r="B171"/>
  <c r="D171" l="1"/>
  <c r="E171" s="1"/>
  <c r="C172" l="1"/>
  <c r="B172"/>
  <c r="D172" l="1"/>
  <c r="E172" s="1"/>
  <c r="C173" l="1"/>
  <c r="B173"/>
  <c r="D173" l="1"/>
  <c r="E173" s="1"/>
  <c r="B174" l="1"/>
  <c r="C174"/>
  <c r="D174" l="1"/>
  <c r="E174" s="1"/>
  <c r="B175" s="1"/>
  <c r="C175" l="1"/>
  <c r="D175" s="1"/>
  <c r="E175" s="1"/>
  <c r="B176" l="1"/>
  <c r="C176"/>
  <c r="D176" l="1"/>
  <c r="E176" s="1"/>
  <c r="B177" s="1"/>
  <c r="C177" l="1"/>
  <c r="D177" s="1"/>
  <c r="E177" s="1"/>
  <c r="C178" s="1"/>
  <c r="B178" l="1"/>
  <c r="D178" s="1"/>
  <c r="E178" s="1"/>
  <c r="C179" s="1"/>
  <c r="B179" l="1"/>
  <c r="D179" s="1"/>
  <c r="E179" s="1"/>
  <c r="C180" l="1"/>
  <c r="B180"/>
  <c r="D180" l="1"/>
  <c r="E180" s="1"/>
  <c r="B181" s="1"/>
  <c r="C181" l="1"/>
  <c r="D181" s="1"/>
  <c r="E181" s="1"/>
  <c r="C182" l="1"/>
  <c r="B182"/>
  <c r="D182" s="1"/>
  <c r="E182" s="1"/>
  <c r="B183" s="1"/>
  <c r="C183" l="1"/>
  <c r="D183" s="1"/>
  <c r="E183" s="1"/>
  <c r="C184" l="1"/>
  <c r="B184"/>
  <c r="D184" l="1"/>
  <c r="E184" s="1"/>
  <c r="C185" s="1"/>
  <c r="B185" l="1"/>
  <c r="D185" s="1"/>
  <c r="E185" s="1"/>
  <c r="C186" l="1"/>
  <c r="B186"/>
  <c r="D186" s="1"/>
  <c r="E186" s="1"/>
  <c r="B187" s="1"/>
  <c r="C187" l="1"/>
  <c r="D187" s="1"/>
  <c r="E187" s="1"/>
  <c r="C188" l="1"/>
  <c r="B188"/>
  <c r="D188" l="1"/>
  <c r="E188" s="1"/>
  <c r="B189" s="1"/>
  <c r="C189" l="1"/>
  <c r="D189" s="1"/>
  <c r="E189" s="1"/>
  <c r="C190" l="1"/>
  <c r="B190"/>
  <c r="D190" l="1"/>
  <c r="E190" s="1"/>
  <c r="B191" s="1"/>
  <c r="C191" l="1"/>
  <c r="D191" s="1"/>
  <c r="E191" s="1"/>
  <c r="B192" l="1"/>
  <c r="C192"/>
  <c r="D192" l="1"/>
  <c r="E192" s="1"/>
  <c r="B193" l="1"/>
  <c r="C193"/>
  <c r="D193" l="1"/>
  <c r="E193" s="1"/>
  <c r="B194" l="1"/>
  <c r="C194"/>
  <c r="D194" l="1"/>
  <c r="E194" s="1"/>
  <c r="C195" l="1"/>
  <c r="B195"/>
  <c r="D195" l="1"/>
  <c r="E195" s="1"/>
  <c r="C196" s="1"/>
  <c r="B196" l="1"/>
  <c r="D196" s="1"/>
  <c r="E196" s="1"/>
  <c r="C197" s="1"/>
  <c r="B197" l="1"/>
  <c r="D197" s="1"/>
  <c r="E197" s="1"/>
  <c r="C198" l="1"/>
  <c r="B198"/>
  <c r="D198" l="1"/>
  <c r="E198" s="1"/>
  <c r="B199" s="1"/>
  <c r="C199" l="1"/>
  <c r="D199" s="1"/>
  <c r="E199" s="1"/>
  <c r="B200" s="1"/>
  <c r="C200" l="1"/>
  <c r="D200" s="1"/>
  <c r="E200" s="1"/>
  <c r="B201" l="1"/>
  <c r="C201"/>
  <c r="D201" l="1"/>
  <c r="E201" s="1"/>
  <c r="B202" l="1"/>
  <c r="C202"/>
  <c r="D202" l="1"/>
  <c r="E202" s="1"/>
  <c r="B203" l="1"/>
  <c r="C203"/>
  <c r="D203" l="1"/>
  <c r="E203" s="1"/>
  <c r="B204" l="1"/>
  <c r="C204"/>
  <c r="D204" l="1"/>
  <c r="E204" s="1"/>
  <c r="B205" l="1"/>
  <c r="C205"/>
  <c r="D205" l="1"/>
  <c r="E205" s="1"/>
  <c r="C206" l="1"/>
  <c r="B206"/>
  <c r="D206" l="1"/>
  <c r="E206" s="1"/>
  <c r="B207" s="1"/>
  <c r="C207" l="1"/>
  <c r="D207" s="1"/>
  <c r="E207" s="1"/>
  <c r="B208" s="1"/>
  <c r="C208" l="1"/>
  <c r="D208" s="1"/>
  <c r="E208" s="1"/>
  <c r="B209" l="1"/>
  <c r="C209"/>
  <c r="D209" l="1"/>
  <c r="E209" s="1"/>
  <c r="B210" l="1"/>
  <c r="C210"/>
  <c r="D210" l="1"/>
  <c r="E210" s="1"/>
  <c r="B211" l="1"/>
  <c r="C211"/>
  <c r="D211" l="1"/>
  <c r="E211" s="1"/>
  <c r="B212" l="1"/>
  <c r="C212"/>
  <c r="D212" l="1"/>
  <c r="E212" s="1"/>
  <c r="B213" l="1"/>
  <c r="C213"/>
  <c r="D213" l="1"/>
  <c r="E213" s="1"/>
  <c r="B214" l="1"/>
  <c r="C214"/>
  <c r="D214" l="1"/>
  <c r="E214" s="1"/>
  <c r="C215" l="1"/>
  <c r="B215"/>
  <c r="D215" l="1"/>
  <c r="E215" s="1"/>
  <c r="C216" s="1"/>
  <c r="B216" l="1"/>
  <c r="D216" s="1"/>
  <c r="E216" s="1"/>
  <c r="C217" l="1"/>
  <c r="B217"/>
  <c r="D217" l="1"/>
  <c r="E217" s="1"/>
  <c r="C218" s="1"/>
  <c r="B218" l="1"/>
  <c r="D218" s="1"/>
  <c r="E218" s="1"/>
  <c r="B219" s="1"/>
  <c r="C219" l="1"/>
  <c r="D219" s="1"/>
  <c r="E219" s="1"/>
  <c r="C220" l="1"/>
  <c r="B220"/>
  <c r="D220" s="1"/>
  <c r="E220" s="1"/>
  <c r="C221" s="1"/>
  <c r="B221" l="1"/>
  <c r="D221" s="1"/>
  <c r="E221" s="1"/>
  <c r="B222" l="1"/>
  <c r="C222"/>
  <c r="D222" s="1"/>
  <c r="E222" s="1"/>
  <c r="B223" s="1"/>
  <c r="C223" l="1"/>
  <c r="D223" s="1"/>
  <c r="E223" s="1"/>
  <c r="B224" s="1"/>
  <c r="C224" l="1"/>
  <c r="D224" s="1"/>
  <c r="E224" s="1"/>
  <c r="B225" l="1"/>
  <c r="C225"/>
  <c r="D225" l="1"/>
  <c r="E225" s="1"/>
  <c r="B226" s="1"/>
  <c r="C226" l="1"/>
  <c r="D226" s="1"/>
  <c r="E226" s="1"/>
  <c r="B227" s="1"/>
  <c r="C227" l="1"/>
  <c r="D227" s="1"/>
  <c r="E227" s="1"/>
  <c r="B228" s="1"/>
  <c r="C228" l="1"/>
  <c r="D228" s="1"/>
  <c r="E228" s="1"/>
  <c r="B229" s="1"/>
  <c r="C229" l="1"/>
  <c r="D229" s="1"/>
  <c r="E229" s="1"/>
  <c r="B230" l="1"/>
  <c r="C230"/>
  <c r="D230" l="1"/>
  <c r="E230" s="1"/>
  <c r="B231" l="1"/>
  <c r="C231"/>
  <c r="D231" l="1"/>
  <c r="E231" s="1"/>
  <c r="B232" l="1"/>
  <c r="C232"/>
  <c r="D232" l="1"/>
  <c r="E232" s="1"/>
  <c r="B233" l="1"/>
  <c r="C233"/>
  <c r="D233" l="1"/>
  <c r="E233" s="1"/>
  <c r="B234" l="1"/>
  <c r="C234"/>
  <c r="D234" l="1"/>
  <c r="E234" s="1"/>
  <c r="B235" l="1"/>
  <c r="C235"/>
  <c r="D235" l="1"/>
  <c r="E235" s="1"/>
  <c r="B236" l="1"/>
  <c r="C236"/>
  <c r="D236" l="1"/>
  <c r="E236" s="1"/>
  <c r="B237" l="1"/>
  <c r="C237"/>
  <c r="D237" l="1"/>
  <c r="E237" s="1"/>
  <c r="B238" l="1"/>
  <c r="C238"/>
  <c r="D238" l="1"/>
  <c r="E238" s="1"/>
  <c r="B239" l="1"/>
  <c r="C239"/>
  <c r="D239" l="1"/>
  <c r="E239" s="1"/>
  <c r="B240" l="1"/>
  <c r="C240"/>
  <c r="D240" l="1"/>
  <c r="E240" s="1"/>
  <c r="B241" l="1"/>
  <c r="C241"/>
  <c r="D241" l="1"/>
  <c r="E241" s="1"/>
  <c r="B242" l="1"/>
  <c r="C242"/>
  <c r="D242" l="1"/>
  <c r="E242" s="1"/>
  <c r="B243" l="1"/>
  <c r="C243"/>
  <c r="D243" l="1"/>
  <c r="E243" s="1"/>
  <c r="B244" l="1"/>
  <c r="C244"/>
  <c r="D244" l="1"/>
  <c r="E244" s="1"/>
  <c r="B245" l="1"/>
  <c r="C245"/>
  <c r="D245" l="1"/>
  <c r="E245" s="1"/>
  <c r="B246" l="1"/>
  <c r="C246"/>
  <c r="D246" l="1"/>
  <c r="E246" s="1"/>
  <c r="B247" l="1"/>
  <c r="C247"/>
  <c r="D247" l="1"/>
  <c r="E247" s="1"/>
  <c r="B248" l="1"/>
  <c r="C248"/>
  <c r="D248" l="1"/>
  <c r="E248" s="1"/>
  <c r="B249" l="1"/>
  <c r="C249"/>
  <c r="D249" l="1"/>
  <c r="E249" s="1"/>
  <c r="B250" l="1"/>
  <c r="C250"/>
  <c r="D250" l="1"/>
  <c r="E250" s="1"/>
  <c r="B251" l="1"/>
  <c r="C251"/>
  <c r="D251" l="1"/>
  <c r="E251" s="1"/>
  <c r="B252" l="1"/>
  <c r="C252"/>
  <c r="D252" l="1"/>
  <c r="E252" s="1"/>
  <c r="B253" l="1"/>
  <c r="C253"/>
  <c r="D253" l="1"/>
  <c r="E253" s="1"/>
  <c r="B254" s="1"/>
  <c r="C254" l="1"/>
  <c r="D254" s="1"/>
  <c r="E254" s="1"/>
  <c r="B255" l="1"/>
  <c r="C255"/>
  <c r="D255" l="1"/>
  <c r="E255" s="1"/>
  <c r="C256" l="1"/>
  <c r="B256"/>
  <c r="D256" l="1"/>
  <c r="E256" s="1"/>
  <c r="B257" s="1"/>
  <c r="C257" l="1"/>
  <c r="D257" s="1"/>
  <c r="E257" s="1"/>
  <c r="B258" s="1"/>
  <c r="C258" l="1"/>
  <c r="D258" s="1"/>
  <c r="E258" s="1"/>
  <c r="B259" l="1"/>
  <c r="C259"/>
  <c r="D259" l="1"/>
  <c r="E259" s="1"/>
  <c r="B260" l="1"/>
  <c r="C260"/>
  <c r="D260" l="1"/>
  <c r="E260" s="1"/>
  <c r="B261" l="1"/>
  <c r="C261"/>
  <c r="D261" l="1"/>
  <c r="E261" s="1"/>
  <c r="B262" l="1"/>
  <c r="C262"/>
  <c r="D262" l="1"/>
  <c r="E262" s="1"/>
  <c r="B263" l="1"/>
  <c r="C263"/>
  <c r="D263" l="1"/>
  <c r="E263" s="1"/>
  <c r="B264" l="1"/>
  <c r="C264"/>
  <c r="D264" l="1"/>
  <c r="E264" s="1"/>
  <c r="B265" l="1"/>
  <c r="C265"/>
  <c r="D265" l="1"/>
  <c r="E265" s="1"/>
  <c r="B266" l="1"/>
  <c r="C266"/>
  <c r="D266" l="1"/>
  <c r="E266" s="1"/>
  <c r="B267" l="1"/>
  <c r="C267"/>
  <c r="D267" l="1"/>
  <c r="E267" s="1"/>
  <c r="B268" l="1"/>
  <c r="C268"/>
  <c r="D268" l="1"/>
  <c r="E268" s="1"/>
  <c r="B269" l="1"/>
  <c r="C269"/>
  <c r="D269" l="1"/>
  <c r="E269" s="1"/>
  <c r="B270" l="1"/>
  <c r="C270"/>
  <c r="D270" l="1"/>
  <c r="E270" s="1"/>
  <c r="B271" l="1"/>
  <c r="C271"/>
  <c r="D271" l="1"/>
  <c r="E271" s="1"/>
  <c r="B272" l="1"/>
  <c r="C272"/>
  <c r="D272" l="1"/>
  <c r="E272" s="1"/>
  <c r="B273" l="1"/>
  <c r="C273"/>
  <c r="D273" l="1"/>
  <c r="E273" s="1"/>
  <c r="B274" l="1"/>
  <c r="C274"/>
  <c r="D274" l="1"/>
  <c r="E274" s="1"/>
  <c r="B275" l="1"/>
  <c r="C275"/>
  <c r="D275" l="1"/>
  <c r="E275" s="1"/>
  <c r="B276" l="1"/>
  <c r="C276"/>
  <c r="D276" l="1"/>
  <c r="E276" s="1"/>
  <c r="B277" s="1"/>
  <c r="C277" l="1"/>
  <c r="D277" s="1"/>
  <c r="E277" s="1"/>
  <c r="B278" l="1"/>
  <c r="C278"/>
  <c r="D278" l="1"/>
  <c r="E278" s="1"/>
  <c r="B279" l="1"/>
  <c r="C279"/>
  <c r="D279" l="1"/>
  <c r="E279" s="1"/>
  <c r="B280" l="1"/>
  <c r="C280"/>
  <c r="D280" l="1"/>
  <c r="E280" s="1"/>
  <c r="B281" l="1"/>
  <c r="C281"/>
  <c r="D281" l="1"/>
  <c r="E281" s="1"/>
  <c r="B282" l="1"/>
  <c r="C282"/>
  <c r="D282" l="1"/>
  <c r="E282" s="1"/>
  <c r="B283" l="1"/>
  <c r="C283"/>
  <c r="D283" l="1"/>
  <c r="E283" s="1"/>
  <c r="B284" l="1"/>
  <c r="C284"/>
  <c r="D284" l="1"/>
  <c r="E284" s="1"/>
  <c r="B285" l="1"/>
  <c r="C285"/>
  <c r="D285" l="1"/>
  <c r="E285" s="1"/>
  <c r="B286" l="1"/>
  <c r="C286"/>
  <c r="D286" l="1"/>
  <c r="E286" s="1"/>
  <c r="B287" l="1"/>
  <c r="C287"/>
  <c r="D287" l="1"/>
  <c r="E287" s="1"/>
  <c r="B288" l="1"/>
  <c r="C288"/>
  <c r="D288" l="1"/>
  <c r="E288" s="1"/>
  <c r="B289" l="1"/>
  <c r="C289"/>
  <c r="D289" l="1"/>
  <c r="E289" s="1"/>
  <c r="B290" l="1"/>
  <c r="C290"/>
  <c r="D290" l="1"/>
  <c r="E290" s="1"/>
  <c r="B291" l="1"/>
  <c r="C291"/>
  <c r="D291" l="1"/>
  <c r="E291" s="1"/>
  <c r="B292" l="1"/>
  <c r="C292"/>
  <c r="D292" l="1"/>
  <c r="E292" s="1"/>
  <c r="B293" l="1"/>
  <c r="C293"/>
  <c r="D293" l="1"/>
  <c r="E293" s="1"/>
  <c r="B294" l="1"/>
  <c r="C294"/>
  <c r="D294" l="1"/>
  <c r="E294" s="1"/>
  <c r="B295" l="1"/>
  <c r="C295"/>
  <c r="D295" l="1"/>
  <c r="E295" s="1"/>
  <c r="B296" l="1"/>
  <c r="C296"/>
  <c r="D296" l="1"/>
  <c r="E296" s="1"/>
  <c r="B297" l="1"/>
  <c r="C297"/>
  <c r="D297" l="1"/>
  <c r="E297" s="1"/>
  <c r="B298" l="1"/>
  <c r="C298"/>
  <c r="D298" l="1"/>
  <c r="E298" s="1"/>
  <c r="B299" l="1"/>
  <c r="C299"/>
  <c r="D299" l="1"/>
  <c r="E299" s="1"/>
  <c r="B300" l="1"/>
  <c r="C300"/>
  <c r="D300" l="1"/>
  <c r="E300" s="1"/>
  <c r="B301" l="1"/>
  <c r="C301"/>
  <c r="D301" l="1"/>
  <c r="E301" s="1"/>
  <c r="B302" l="1"/>
  <c r="C302"/>
  <c r="D302" l="1"/>
  <c r="E302" s="1"/>
  <c r="B303" l="1"/>
  <c r="C303"/>
  <c r="D303" l="1"/>
  <c r="E303" s="1"/>
  <c r="B304" l="1"/>
  <c r="C304"/>
  <c r="D304" l="1"/>
  <c r="E304" s="1"/>
  <c r="B305" l="1"/>
  <c r="C305"/>
  <c r="D305" l="1"/>
  <c r="E305" s="1"/>
  <c r="B306" l="1"/>
  <c r="C306"/>
  <c r="D306" l="1"/>
  <c r="E306" s="1"/>
  <c r="B307" l="1"/>
  <c r="C307"/>
  <c r="D307" l="1"/>
  <c r="E307" s="1"/>
  <c r="B308" l="1"/>
  <c r="C308"/>
  <c r="D308" l="1"/>
  <c r="E308" s="1"/>
  <c r="B309" l="1"/>
  <c r="C309"/>
  <c r="D309" l="1"/>
  <c r="E309" s="1"/>
  <c r="B310" l="1"/>
  <c r="C310"/>
  <c r="D310" l="1"/>
  <c r="E310" s="1"/>
  <c r="B311" l="1"/>
  <c r="C311"/>
  <c r="D311" l="1"/>
  <c r="E311" s="1"/>
  <c r="B312" l="1"/>
  <c r="C312"/>
  <c r="D312" l="1"/>
  <c r="E312" s="1"/>
  <c r="B313" l="1"/>
  <c r="C313"/>
  <c r="D313" l="1"/>
  <c r="E313" s="1"/>
  <c r="B314" l="1"/>
  <c r="C314"/>
  <c r="D314" l="1"/>
  <c r="E314" s="1"/>
  <c r="B315" l="1"/>
  <c r="C315"/>
  <c r="D315" l="1"/>
  <c r="E315" s="1"/>
  <c r="B316" l="1"/>
  <c r="C316"/>
  <c r="D316" l="1"/>
  <c r="E316" s="1"/>
  <c r="B317" l="1"/>
  <c r="C317"/>
  <c r="D317" l="1"/>
  <c r="E317" s="1"/>
  <c r="B318" l="1"/>
  <c r="C318"/>
  <c r="D318" l="1"/>
  <c r="E318" s="1"/>
  <c r="B319" l="1"/>
  <c r="C319"/>
  <c r="D319" l="1"/>
  <c r="E319" s="1"/>
  <c r="B320" l="1"/>
  <c r="C320"/>
  <c r="D320" l="1"/>
  <c r="E320" s="1"/>
  <c r="B321" l="1"/>
  <c r="C321"/>
  <c r="D321" l="1"/>
  <c r="E321" s="1"/>
  <c r="B322" l="1"/>
  <c r="C322"/>
  <c r="D322" l="1"/>
  <c r="E322" s="1"/>
  <c r="B323" s="1"/>
  <c r="C323" l="1"/>
  <c r="D323" s="1"/>
  <c r="E323" s="1"/>
  <c r="B324" s="1"/>
  <c r="C324" l="1"/>
  <c r="D324" s="1"/>
  <c r="E324" s="1"/>
  <c r="C325" l="1"/>
  <c r="B325"/>
  <c r="D325" l="1"/>
  <c r="E325" s="1"/>
  <c r="C326" l="1"/>
  <c r="B326"/>
  <c r="D326" l="1"/>
  <c r="E326" s="1"/>
  <c r="C327" s="1"/>
  <c r="B327" l="1"/>
  <c r="D327" s="1"/>
  <c r="E327" s="1"/>
  <c r="B328" l="1"/>
  <c r="C328"/>
  <c r="D328" l="1"/>
  <c r="E328" s="1"/>
  <c r="B329" l="1"/>
  <c r="C329"/>
  <c r="D329" l="1"/>
  <c r="E329" s="1"/>
  <c r="C330" l="1"/>
  <c r="B330"/>
  <c r="D330" l="1"/>
  <c r="E330" s="1"/>
  <c r="C331" s="1"/>
  <c r="B331" l="1"/>
  <c r="D331" s="1"/>
  <c r="E331" s="1"/>
  <c r="B332" s="1"/>
  <c r="C332" l="1"/>
  <c r="D332" s="1"/>
  <c r="E332" s="1"/>
  <c r="B333" s="1"/>
  <c r="C333" l="1"/>
  <c r="D333" s="1"/>
  <c r="E333" s="1"/>
  <c r="B334" l="1"/>
  <c r="C334"/>
  <c r="D334" l="1"/>
  <c r="E334" s="1"/>
  <c r="B335" l="1"/>
  <c r="C335"/>
  <c r="D335" l="1"/>
  <c r="E335" s="1"/>
  <c r="B336" l="1"/>
  <c r="C336"/>
  <c r="D336" l="1"/>
  <c r="E336" s="1"/>
  <c r="B337" l="1"/>
  <c r="C337"/>
  <c r="D337" l="1"/>
  <c r="E337" s="1"/>
  <c r="B338" l="1"/>
  <c r="C338"/>
  <c r="D338" l="1"/>
  <c r="E338" s="1"/>
  <c r="B339" s="1"/>
  <c r="C339" l="1"/>
  <c r="D339" s="1"/>
  <c r="E339" s="1"/>
  <c r="B340" l="1"/>
  <c r="C340"/>
  <c r="D340" l="1"/>
  <c r="E340" s="1"/>
  <c r="B341" l="1"/>
  <c r="C341"/>
  <c r="D341" l="1"/>
  <c r="E341" s="1"/>
  <c r="B342" l="1"/>
  <c r="C342"/>
  <c r="D342" l="1"/>
  <c r="E342" s="1"/>
  <c r="B343" l="1"/>
  <c r="C343"/>
  <c r="D343" l="1"/>
  <c r="E343" s="1"/>
  <c r="B344" l="1"/>
  <c r="C344"/>
  <c r="D344" l="1"/>
  <c r="E344" s="1"/>
  <c r="B345" l="1"/>
  <c r="C345"/>
  <c r="D345" l="1"/>
  <c r="E345" s="1"/>
  <c r="B346" l="1"/>
  <c r="C346"/>
  <c r="D346" l="1"/>
  <c r="E346" s="1"/>
  <c r="B347" l="1"/>
  <c r="C347"/>
  <c r="D347" l="1"/>
  <c r="E347" s="1"/>
  <c r="B348" l="1"/>
  <c r="C348"/>
  <c r="D348" l="1"/>
  <c r="E348" s="1"/>
  <c r="B349" l="1"/>
  <c r="C349"/>
  <c r="D349" l="1"/>
  <c r="E349" s="1"/>
  <c r="B350" l="1"/>
  <c r="C350"/>
  <c r="D350" l="1"/>
  <c r="E350" s="1"/>
  <c r="B351" l="1"/>
  <c r="C351"/>
  <c r="D351" l="1"/>
  <c r="E351" s="1"/>
  <c r="B352" l="1"/>
  <c r="C352"/>
  <c r="D352" l="1"/>
  <c r="E352" s="1"/>
  <c r="B353" l="1"/>
  <c r="C353"/>
  <c r="D353" l="1"/>
  <c r="E353" s="1"/>
  <c r="B354" l="1"/>
  <c r="C354"/>
  <c r="D354" l="1"/>
  <c r="E354" s="1"/>
  <c r="B355" l="1"/>
  <c r="C355"/>
  <c r="D355" l="1"/>
  <c r="E355" s="1"/>
  <c r="B356" l="1"/>
  <c r="C356"/>
  <c r="D356" l="1"/>
  <c r="E356" s="1"/>
  <c r="B357" s="1"/>
  <c r="C357" l="1"/>
  <c r="D357" s="1"/>
  <c r="E357" s="1"/>
  <c r="C358" l="1"/>
  <c r="B358"/>
  <c r="D358" l="1"/>
  <c r="E358" s="1"/>
  <c r="B359" s="1"/>
  <c r="C359" l="1"/>
  <c r="D359" s="1"/>
  <c r="E359" s="1"/>
  <c r="C360" l="1"/>
  <c r="B360"/>
  <c r="D360" l="1"/>
  <c r="E360" s="1"/>
  <c r="B361" s="1"/>
  <c r="C361" l="1"/>
  <c r="D361" s="1"/>
  <c r="E361" s="1"/>
  <c r="C362" s="1"/>
  <c r="B362" l="1"/>
  <c r="D362" s="1"/>
  <c r="E362" s="1"/>
  <c r="B363" s="1"/>
  <c r="C363" l="1"/>
  <c r="D363" s="1"/>
  <c r="E363" s="1"/>
  <c r="C364" s="1"/>
  <c r="B364" l="1"/>
  <c r="D364" s="1"/>
  <c r="E364" s="1"/>
  <c r="C365" s="1"/>
  <c r="B365" l="1"/>
  <c r="D365" s="1"/>
  <c r="E365" s="1"/>
  <c r="B366" s="1"/>
  <c r="C366" l="1"/>
  <c r="D366" s="1"/>
  <c r="E366" s="1"/>
  <c r="B367" s="1"/>
  <c r="C367" l="1"/>
  <c r="D367" s="1"/>
  <c r="E367" s="1"/>
  <c r="C368" l="1"/>
  <c r="B368"/>
  <c r="D368" l="1"/>
  <c r="E368" s="1"/>
  <c r="B369" s="1"/>
  <c r="C369" l="1"/>
  <c r="D369" s="1"/>
  <c r="E369" s="1"/>
  <c r="B370" l="1"/>
  <c r="C370"/>
  <c r="D370" l="1"/>
  <c r="E370" s="1"/>
  <c r="C371" l="1"/>
  <c r="B371"/>
  <c r="D371" l="1"/>
  <c r="E371" s="1"/>
  <c r="C372" s="1"/>
  <c r="B372" l="1"/>
  <c r="D372" s="1"/>
  <c r="E372" s="1"/>
  <c r="C373" l="1"/>
  <c r="B373"/>
  <c r="D373" s="1"/>
  <c r="E373" s="1"/>
  <c r="B374" s="1"/>
  <c r="C374" l="1"/>
  <c r="E374"/>
  <c r="C375" s="1"/>
  <c r="D374"/>
  <c r="B375"/>
  <c r="E375" l="1"/>
  <c r="D375"/>
  <c r="C376"/>
  <c r="E376"/>
  <c r="B376"/>
  <c r="D376" s="1"/>
  <c r="C377" l="1"/>
  <c r="E377"/>
  <c r="B377"/>
  <c r="D377" s="1"/>
  <c r="C378" l="1"/>
  <c r="E378"/>
  <c r="B378"/>
  <c r="D378" s="1"/>
  <c r="B379" l="1"/>
  <c r="C379"/>
  <c r="E379"/>
  <c r="D379" l="1"/>
  <c r="B380"/>
  <c r="C380"/>
  <c r="E380"/>
  <c r="D380" l="1"/>
  <c r="B381"/>
  <c r="E381"/>
  <c r="C381"/>
  <c r="D381" l="1"/>
  <c r="B382"/>
  <c r="E382"/>
  <c r="C382"/>
  <c r="B383" l="1"/>
  <c r="C383"/>
  <c r="E383"/>
  <c r="D382"/>
  <c r="C384" l="1"/>
  <c r="E384"/>
  <c r="B384"/>
  <c r="D384" s="1"/>
  <c r="D383"/>
  <c r="C385" l="1"/>
  <c r="E385"/>
  <c r="B385"/>
  <c r="D385" s="1"/>
  <c r="C386" l="1"/>
  <c r="E386"/>
  <c r="B386"/>
  <c r="D386" s="1"/>
  <c r="B387" l="1"/>
  <c r="E387"/>
  <c r="C387"/>
  <c r="D387" l="1"/>
  <c r="B388"/>
  <c r="E388"/>
  <c r="C388"/>
  <c r="B389" l="1"/>
  <c r="C389"/>
  <c r="E389"/>
  <c r="D388"/>
  <c r="D389" l="1"/>
  <c r="C390"/>
  <c r="E390"/>
  <c r="B390"/>
  <c r="D390" s="1"/>
  <c r="C391" l="1"/>
  <c r="E391"/>
  <c r="B391"/>
  <c r="D391" s="1"/>
  <c r="B392" l="1"/>
  <c r="C392"/>
  <c r="E392"/>
  <c r="D392" l="1"/>
  <c r="B393"/>
  <c r="E393"/>
  <c r="C393"/>
  <c r="D393" l="1"/>
  <c r="B394"/>
  <c r="E394"/>
  <c r="C394"/>
  <c r="C395" l="1"/>
  <c r="E395"/>
  <c r="B395"/>
  <c r="D394"/>
  <c r="D395" l="1"/>
  <c r="C396"/>
  <c r="E396"/>
  <c r="B396"/>
  <c r="D396" l="1"/>
  <c r="C397"/>
  <c r="E397"/>
  <c r="B397"/>
  <c r="D397" s="1"/>
  <c r="B398" l="1"/>
  <c r="E398"/>
  <c r="C398"/>
  <c r="D398" l="1"/>
  <c r="B399"/>
  <c r="E399"/>
  <c r="C399"/>
  <c r="B400" l="1"/>
  <c r="C400"/>
  <c r="E400"/>
  <c r="D399"/>
  <c r="D400" l="1"/>
  <c r="C401"/>
  <c r="E401"/>
  <c r="B401"/>
  <c r="D401" s="1"/>
  <c r="C402" l="1"/>
  <c r="E402"/>
  <c r="B402"/>
  <c r="D402" s="1"/>
  <c r="B403" l="1"/>
  <c r="E403"/>
  <c r="C403"/>
  <c r="D403" l="1"/>
  <c r="B404"/>
  <c r="E404"/>
  <c r="C404"/>
  <c r="B405" l="1"/>
  <c r="E405"/>
  <c r="C405"/>
  <c r="D404"/>
  <c r="D405" l="1"/>
  <c r="C406"/>
  <c r="E406"/>
  <c r="B406"/>
  <c r="D406" s="1"/>
  <c r="C407" l="1"/>
  <c r="E407"/>
  <c r="B407"/>
  <c r="D407" s="1"/>
  <c r="C408" l="1"/>
  <c r="E408"/>
  <c r="B408"/>
  <c r="D408" s="1"/>
  <c r="B409" l="1"/>
  <c r="E409"/>
  <c r="C409"/>
  <c r="D409" l="1"/>
  <c r="B410"/>
  <c r="E410"/>
  <c r="C410"/>
  <c r="B411" l="1"/>
  <c r="C411"/>
  <c r="E411"/>
  <c r="D410"/>
  <c r="D411" l="1"/>
  <c r="C412"/>
  <c r="E412"/>
  <c r="B412"/>
  <c r="D412" s="1"/>
  <c r="C413" l="1"/>
  <c r="E413"/>
  <c r="B413"/>
  <c r="D413" s="1"/>
  <c r="B414" l="1"/>
  <c r="C414"/>
  <c r="E414"/>
  <c r="D414" l="1"/>
  <c r="B415"/>
  <c r="E415"/>
  <c r="C415"/>
  <c r="D415" l="1"/>
  <c r="B416"/>
  <c r="E416"/>
  <c r="C416"/>
  <c r="B417" l="1"/>
  <c r="E417"/>
  <c r="C417"/>
  <c r="D416"/>
  <c r="D417" l="1"/>
  <c r="C418"/>
  <c r="E418"/>
  <c r="B418"/>
  <c r="D418" l="1"/>
  <c r="C419"/>
  <c r="E419"/>
  <c r="B419"/>
  <c r="D419" s="1"/>
  <c r="C420" l="1"/>
  <c r="E420"/>
  <c r="B420"/>
  <c r="D420" s="1"/>
  <c r="B421" l="1"/>
  <c r="E421"/>
  <c r="C421"/>
  <c r="D421" l="1"/>
  <c r="B422"/>
  <c r="E422"/>
  <c r="C422"/>
  <c r="B423" l="1"/>
  <c r="C423"/>
  <c r="E423"/>
  <c r="D422"/>
  <c r="D423" l="1"/>
  <c r="C424"/>
  <c r="E424"/>
  <c r="B424"/>
  <c r="D424" l="1"/>
  <c r="C425"/>
  <c r="E425"/>
  <c r="B425"/>
  <c r="D425" s="1"/>
  <c r="B426" l="1"/>
  <c r="C426"/>
  <c r="E426"/>
  <c r="D426" l="1"/>
  <c r="B427"/>
  <c r="E427"/>
  <c r="C427"/>
  <c r="D427" l="1"/>
  <c r="B428"/>
  <c r="E428"/>
  <c r="C428"/>
  <c r="B429" l="1"/>
  <c r="E429"/>
  <c r="C429"/>
  <c r="D428"/>
  <c r="D429" l="1"/>
  <c r="C430"/>
  <c r="E430"/>
  <c r="B430"/>
  <c r="D430" s="1"/>
  <c r="C431" l="1"/>
  <c r="E431"/>
  <c r="B431"/>
  <c r="D431" s="1"/>
  <c r="C432" l="1"/>
  <c r="E432"/>
  <c r="B432"/>
  <c r="D432" s="1"/>
  <c r="B433" l="1"/>
  <c r="C433"/>
  <c r="E433"/>
  <c r="D433" l="1"/>
  <c r="B434"/>
  <c r="E434"/>
  <c r="C434"/>
  <c r="D434" l="1"/>
  <c r="B435"/>
  <c r="E435"/>
  <c r="C435"/>
  <c r="B436" l="1"/>
  <c r="E436"/>
  <c r="C436"/>
  <c r="D435"/>
  <c r="D436" l="1"/>
  <c r="C437"/>
  <c r="E437"/>
  <c r="B437"/>
  <c r="D437" s="1"/>
  <c r="C438" l="1"/>
  <c r="E438"/>
  <c r="B438"/>
  <c r="D438" s="1"/>
  <c r="C439" l="1"/>
  <c r="E439"/>
  <c r="B439"/>
  <c r="D439" l="1"/>
  <c r="B440"/>
  <c r="E440"/>
  <c r="C440"/>
  <c r="D440" l="1"/>
  <c r="B441"/>
  <c r="E441"/>
  <c r="C441"/>
  <c r="B442" l="1"/>
  <c r="E442"/>
  <c r="C442"/>
  <c r="D441"/>
  <c r="D442" l="1"/>
  <c r="C443"/>
  <c r="E443"/>
  <c r="B443"/>
  <c r="D443" s="1"/>
  <c r="C444" l="1"/>
  <c r="E444"/>
  <c r="B444"/>
  <c r="D444" s="1"/>
  <c r="C445" l="1"/>
  <c r="E445"/>
  <c r="B445"/>
  <c r="D445" s="1"/>
  <c r="B446" l="1"/>
  <c r="C446"/>
  <c r="E446"/>
  <c r="D446" l="1"/>
  <c r="B447"/>
  <c r="C447"/>
  <c r="E447"/>
  <c r="D447" l="1"/>
  <c r="B448"/>
  <c r="E448"/>
  <c r="C448"/>
  <c r="D448" l="1"/>
  <c r="B449"/>
  <c r="C449"/>
  <c r="E449"/>
  <c r="B450" l="1"/>
  <c r="E450"/>
  <c r="C450"/>
  <c r="D449"/>
  <c r="D450" l="1"/>
  <c r="C451"/>
  <c r="E451"/>
  <c r="B451"/>
  <c r="D451" s="1"/>
  <c r="C452" l="1"/>
  <c r="E452"/>
  <c r="B452"/>
  <c r="D452" s="1"/>
  <c r="C453" l="1"/>
  <c r="E453"/>
  <c r="B453"/>
  <c r="D453" s="1"/>
  <c r="B454" l="1"/>
  <c r="C454"/>
  <c r="E454"/>
  <c r="D454" l="1"/>
  <c r="B455"/>
  <c r="E455"/>
  <c r="C455"/>
  <c r="D455" l="1"/>
  <c r="B456"/>
  <c r="C456"/>
  <c r="E456"/>
  <c r="B457" l="1"/>
  <c r="E457"/>
  <c r="C457"/>
  <c r="D456"/>
  <c r="D457" l="1"/>
  <c r="C458"/>
  <c r="E458"/>
  <c r="B458"/>
  <c r="D458" s="1"/>
  <c r="C459" l="1"/>
  <c r="E459"/>
  <c r="B459"/>
  <c r="D459" s="1"/>
  <c r="C460" l="1"/>
  <c r="E460"/>
  <c r="B460"/>
  <c r="D460" s="1"/>
  <c r="B461" l="1"/>
  <c r="C461"/>
  <c r="E461"/>
  <c r="D461" l="1"/>
  <c r="B462"/>
  <c r="E462"/>
  <c r="C462"/>
  <c r="D462" l="1"/>
  <c r="B463"/>
  <c r="E463"/>
  <c r="C463"/>
  <c r="B464" l="1"/>
  <c r="C464"/>
  <c r="E464"/>
  <c r="D463"/>
  <c r="D464" l="1"/>
  <c r="C465"/>
  <c r="E465"/>
  <c r="B465"/>
  <c r="D465" s="1"/>
  <c r="C466" l="1"/>
  <c r="E466"/>
  <c r="B466"/>
  <c r="D466" s="1"/>
  <c r="B467" l="1"/>
  <c r="E467"/>
  <c r="C467"/>
  <c r="D467" l="1"/>
  <c r="B468"/>
  <c r="E468"/>
  <c r="C468"/>
  <c r="B469" l="1"/>
  <c r="C469"/>
  <c r="E469"/>
  <c r="D468"/>
  <c r="D469" l="1"/>
  <c r="C470"/>
  <c r="E470"/>
  <c r="B470"/>
  <c r="D470" s="1"/>
  <c r="C471" l="1"/>
  <c r="E471"/>
  <c r="B471"/>
  <c r="D471" s="1"/>
  <c r="B472" l="1"/>
  <c r="E472"/>
  <c r="C472"/>
  <c r="D472" l="1"/>
  <c r="C473"/>
  <c r="E473"/>
  <c r="B473"/>
  <c r="D473" s="1"/>
  <c r="B474" l="1"/>
  <c r="E474"/>
  <c r="C474"/>
  <c r="D474" l="1"/>
  <c r="B475"/>
  <c r="C475"/>
  <c r="E475"/>
  <c r="B476" l="1"/>
  <c r="E476"/>
  <c r="C476"/>
  <c r="D475"/>
  <c r="D476" l="1"/>
  <c r="C477"/>
  <c r="E477"/>
  <c r="B477"/>
  <c r="D477" l="1"/>
  <c r="C478"/>
  <c r="E478"/>
  <c r="B478"/>
  <c r="D478" l="1"/>
  <c r="C479"/>
  <c r="E479"/>
  <c r="B479"/>
  <c r="D479" s="1"/>
  <c r="B480" l="1"/>
  <c r="C480"/>
  <c r="E480"/>
  <c r="D480" l="1"/>
  <c r="B481"/>
  <c r="E481"/>
  <c r="C481"/>
  <c r="D481" l="1"/>
  <c r="B482"/>
  <c r="C482"/>
  <c r="E482"/>
  <c r="B483" l="1"/>
  <c r="C483"/>
  <c r="E483"/>
  <c r="D482"/>
  <c r="D483" l="1"/>
  <c r="C484"/>
  <c r="E484"/>
  <c r="B484"/>
  <c r="D484" s="1"/>
  <c r="C485" l="1"/>
  <c r="E485"/>
  <c r="B485"/>
  <c r="D485" s="1"/>
  <c r="B486" l="1"/>
  <c r="E486"/>
  <c r="C486"/>
  <c r="D486" l="1"/>
  <c r="B487"/>
  <c r="C487"/>
  <c r="E487"/>
  <c r="B488" l="1"/>
  <c r="C488"/>
  <c r="E488"/>
  <c r="D487"/>
  <c r="D488" l="1"/>
  <c r="C489"/>
  <c r="E489"/>
  <c r="B489"/>
  <c r="D489" l="1"/>
  <c r="C490"/>
  <c r="E490"/>
  <c r="B490"/>
  <c r="D490" l="1"/>
  <c r="B491"/>
  <c r="C491"/>
  <c r="E491"/>
  <c r="D491" l="1"/>
  <c r="B492"/>
  <c r="E492"/>
  <c r="C492"/>
  <c r="D492" l="1"/>
  <c r="B493"/>
  <c r="E493"/>
  <c r="C493"/>
  <c r="D493" l="1"/>
</calcChain>
</file>

<file path=xl/sharedStrings.xml><?xml version="1.0" encoding="utf-8"?>
<sst xmlns="http://schemas.openxmlformats.org/spreadsheetml/2006/main" count="164" uniqueCount="147">
  <si>
    <t>㜸〱敤㕣㝤㜴㕣㐷㜵摦㔹敤㍥敤㕢㐹搶摡㑥㈰㜱〲㔱ㄲ㠷㝣搸㔱㜶愵㕤㐹摢搴挴戲ㄴ摢㡡攵㡦㔸㜲㐲〸愹昲㜶摦㍣㙢攳晤㔰昶扤戵愵ㄲ㐸愰㑤〸ㄴち攴〳〸㕦〹㤸㡦㈶〴㜲捡㜷㤳㔰㥣㐳㑡㌹㘹㐲㍦〸㙤㈱〵㜲㌸㤴ㄶ㑡㝢〲㙤㘹摡㐳㐹㝦扦㜹敦敤扥㕤慤㈴㐷㤸㔳晦挱搳搹扢㌳㜷敥捣㥢戹昷捥摣㍢㜷㘶ㄵㄲ愱㔰攸〵㍣晣收ㄳ㘱攲捣愹〵摢㤱愵晥戱㑡戱㈸昳㑥愱㔲戶晢㐷慢㔵㘳㘱戲㘰㍢ㅤ㈰搰㘶ち㈸户愳㌳㜶攱㜷㘵㙣收戰慣摡㈰㡡㠶㐲戱㤸ㅥ㘶㉢摥㈷攱㘷㜴搶搲㠹搶㐱ㄵ搲㌵㠰敥㑥㠰改戱㙤㝢㜳㌷攰㈵㔳㑥愵㉡㌷昷㕤攵㌶戵㈵㤵敡挷㕦㜲㜸戸㍦戹戹㙦慣㔶㜴㙡㔵戹愵㉣㙢㑥搵㈸㙥敥摢㔷换ㄵぢ昹㕤㜲㘱扡㜲㐸㤶户挸㕣㜲㌰㘷愴㐷㔲改㑣挶捡㘶㐷扡㘳㘸㜹捦搸戶㝤㔵㘹搹㈷慡㑤㥤㙤敥ㅤ摢搶扦㐷㍡㈷慡捤㌸摡㐴㤳攳㤵㤲㔱㈸㥦愰㐶愳㘴昵攰戸捣ㄷ㈸ㄳ㈹慢㠵昲挱㝥㜴扢㠹搱挸つ昷㙦〷挷昳㠶敤㡣挹㘲㜱扦戴㈸㡥敥ㄲ㜹㈶慢戲㥣㤷昶㥡搲攵昳㜹㔹昴㡡敤㔸改㉡愳扡挷㈸挹〸ㄳ扤㈵㔷㙥ㄳ愶㉣㍢〵㘷愱愷㜴挰㤶晢㡤昲㐱㐹㤲㘸㘹㐷慤㘰㐶㈲㈲ㄲ〹㜵㥣摦慥㌳㑡㌶晤摢慢昹戱㔹愳敡愸ㅣ愵㤶㙡㐷ㅢ搰㄰搵昱愶㙥戱摢㝤㉤戵㈸愶愹㐲㘹㤷慣㤶㘵㤱㉦愱昰㌶戵㄰㈹㥥戸慣慦㌳挷ㅦつ〵㈳扡扣㘹挰愱昰㉤㝡ㄷ㐱㌷㠰搶〳搰戱㘷摦㔵晡ㅡ愲㝡〱㐴攴㌹㑣愳㘰ㄵ㔲㠷㘷㡣昰㑣㉥㍣㤳て捦㤸攱ㄹㄹ㥥戱挲㌳〷挳㌳戳攱㤹㐲㜸收㠶昰捣㈱搰昸㑦慣戳㌳散㍤㙦晥搴敢㍥昱㠳扦㜸㘸敢慤扦㜷收晢ㅥ㤹晦㘸㌲捡㤹㤳㘹搷晦㔶搶㡣摡㜶慤㌴挷㈹敢㠹㡤㑣搵㑢攳戶戳捦愸㤶散ㄳ㉢㕦㐸㜷㈵〱㡦摡愵㕦扦㠰昱㤲ㄳ㈲㘰㙤㉤㤸㜵敥㜴戵〰㌵慥ㄵ㡤敡收摤㠵昲㤶㠱捤㤳㠵㐳戲㔸㤰戶戳㘵㘸昳㙥㘳㝥㑢㉡愹慦㈳㔷搷〳㘸愷〰㙣搸㕤㈹㍢戳㜶㕦愵摣㔷㌲慡㠷愴搳㜷㐱愱散挸㠳戲㝡愱㝥㉡㈹㕦〲㈰挴㡦愰㈰㔴㤲㑢㥥昸搱㕢㕦戸慥㘳攲挱㤷㥤晤㤳扢捦晣收攳㠲㑢㈲㈵慣㥤〶㤰㙡㜹㝦㙡㈸㠹㈷搰㠹〱收㤳慡㈷〳㠳ㄹ㈴昵搳㔱㑤摦挰〶捥〰㠸㑦ㄹ㐵搹㌷㔷㉤攴愵㝥㈶㑢㕥〶㈰挴昷扤户㝦㐹扣昱搶㕦摥扤㜵敢㠳戱戵㡦ㅣ摥ㄱ㍦㈴戸ㄶ慢户㥦㠵㐴戲攵敤ㄷて慡㤷㌵㔸㜰㜱㡡慦㔴㙦扦㔸扤扣て戵昴戳〱戴㜳〰㝡づ捣ㅤ慣ㅡ愶散换㔷㙣挷搶捦㘵攱㐶〰㈱㥥昱摥㝦攰摥愷㝦㕥㌸敢愹㕤㥦㍢㙡㍥㝣㔵攵㥡㐸昷㉢㔰㝣愵㌷搵挶慢挶ㄱ慣㔷㡤愵㜰愰㍦挹扦㤵㙤〰㑣㠰㤵戱㠶慤㔴捡捣㈴㡤㐱㈳捡改㜷扣㉢て㠵搸㙤㕤㕤㈸㥢㤵㈳㙡㈹敡戶戶ㄷ㡡㡥慣慡㑣慦㠵㉦㜷㌹㔵昹ㅥ敢昲㜹搸愱扣扢㙡㥤㘲㡤挹慡㠳昵摢㔹㘸㘸晡㤹摢っ㕢㌶戲㥢扣戶户㔵㙡㘵搳㍥愳㝤攱㤴㘳㌸㜲㐳㙢㔹愳㤱㐵搵愶戰戶㑢㕢㜵改攵慤搵慥㌲㡡㌵㌹㍡㕦㜰㡢㕦搶㔲㡣㔵扥㤲㕢扡㜴㝢㔵摥㔸㉦㕤搴愳㔱㜸〴㠷㔵摢㡢㐶改ㄶ戹晤敡ㅢ㥢慤搸戲慣扡户愹戴慦㤰㍦㈴慢㔳㤲晥㠴㌴搵㔰㑦㘵㤱㘷㙡㌶敤㉤㘳愰㌰ㅥ收㌹㐱㉣ㄹ㉤换愶㌴搱摦㌹㜰㜹㘱摡挸ㄵ攵㑢㥡㐸摣㜷愲攰昴㈶昴昶㑡扥㘶㡦㘱㕥㔶㉢挵收㤲㔱昳戰〱昳㘶敥慥㤸㌲愲㥥㤰ぢ㐵愸愳㐳㠸搰〵敤搶㔹戶㙤搳㤲〴㤴㠴㑢敢昲挴〱㈵㈲㜱㕢ぢ㔴㙦ㄹ㠹㠰㤲㤱晥挲㘵㝢ㄲ㔴㐲㔲㈷㤷愵㙥愳愴慣㜴㕡昳挴敢摦て昹㐰づ㐵挹㔹ㄹ摥戸㜴㤳つ扤㕣愱愷〱愹搰㝤㈴昵㌲㑣㔳捤搶㜵敦搷㑢ㅣづ慦昷㐶㝦昹㘱㌸㌱㍢㡤戲㔹㤴搵㘵㥤㕦挱ㅥ改攷ㄳ㕣㐰㜰㈱挱㐵〴㥢〰愲㑦㘳㡤㕢㤲愳㕣㘳挵扣㔸㠸ㅥ㈹㤸捥慣㌶㉢ぢ〷㘷ㅤ攰攰㌴挷㘲㘴昷〳昸㕣㡢捦㐳昰攰㥥愱ㅦ慥㕦㑣搰㑦㜰〹㐰㍣ㅥ搲㤲昸づ㘹㜱㍤挵慦〱㠰㕥摦㡢敢㜳㌵㌳ㅥ㡡搲㐳㜹昱㝥ㄴ㕤㜵㕤戹㙤昰慢敤㘸〹敤摡ㅤㅤ敤戸戱搳戰㘷ㅤ㑥挴㘵ぢ㤵挷㌴挸㐶搳〰摤ㄹ㠰㍤㍢㘵ㄱ搳昸㐴戹攴㔱㍡㕦㉢扡㝥㌴搵㉦㈹㑤㉤㤴昳戳搵㑡ㄹ晢㤵㜱挳㌱㐶昳昰㙦㙤㘱㘸愵挹捡㔸捤搱㑡㍢ぢ昸敡㉥敤㤷㜳搲㜰挶戰㑣㍢㍤愵㐹昸挶㙡ㅤ㥤㌰攷愳㈵搷慤ㅤ㤷㜶㕥愷晦㍢㠱㘵㘹㕥㐳ち敢㙣㜷㠹ぢ㡤㥣㜷搸㜴㘷〹㥥ㄶ搴㐹〷搱㈶㔵换㑤戱㘶㡦挲昹戵攳㕥づ㉤㈴㔴㌲搰㑡㤷㐲戸㉤㈹敢っぢち㤷㌳攲挱搶ㄹ㜴挰㈹ㄴ敤㝥㡦扤晤攳ㄵ散㡦愴摡戱㤱敤㥡〶〵搳㤶ㄵ㔶敢㐴愷〳扤㌷㥦㜳㥢㐵㔷㜶㔴㉢戵㌹晡㔸㈷慡ㅤ戶ㄵ搲㠷〰敥晤改〳㤷㥥昷㠱㠷㕥昰扥㙦挶ㄴ㔲㡦㑥ㅦ㕢愷扥㌳㡢㉦昵攸㔹㝣挵㤷㉢㡢搲ㅢ㙦扢搲㉥攱敢搳晢敡㉥㘱戴搳㔵愹㌶㉦㌱㤵㔹㤸㤳㍤愵慢㉢搵㐳戹㑡攵㄰㠵扦㐶攵散㔹㈹ㅤ敥〸扡扣つ㄰搳㐲㠸㡥㡥㈶摦㍦戰㜵攰㕥㐲摢〲搰㌳㕡㉣昶昹㉤摡摡㉢㠱敡㠰㐵搱㉥㐳㘲挳捥㑡捤㠶搷㔶慢收㘷攱㍡昴㤵㘰㥣㡡〳晤昳㐵㝢㕥ㅣ挳昸改㌷敥摣戳㙦㔷晡搲敦㡣摦昷搰攰㕢晦攸ぢ敢㈲攲换㕥挱愲敤〲㜵㝥ㄹ摦愷挹㈹㑦㠰戶挹昷㔹㘴搵摤㠵攵㌷扥换㐹攷扢㌴晢㉤ㄷ慤㘰慣㕢㍣㤷㈵敤搴㙦㉣㝦扢戰㤷㙢昹户㘱戲㠸㉦㘱摡搱搲㈳摤晣攸攳挸敢㤷ㄳ㙣〷㠰扤㔶敢ㄷ捣昵㑥㌷㉢戸㘵愴㜹搶㈷〸慥〰㠸㜲㠳戸扣ㄱ挳㜴攵㥡ㄶ攱㉥扥愷㌴㉥㉤〳昱㌰㘵㜸㠴昱晦㘹㤷㈲㠸ㄶ〶㡣搲昲㠳㐰摦戹收㙢慤㍥㙤㜳愸〶〱㈴㜳㠷㉣㑦㘳昱戵㑦愴戹㌹㤱㘶㑢摦㠵㜱昸㑦昴戳㔰㠴攳ㅦㄳ扤扡捥挳昴ㄹ㘶㘶㐲㌱㡥㔰昹㜹摣㝦㉥㌶㜵㝢㠱㡤敢换㤴〹挶ㄵ愸ㅡ㍡捤㡢㌶つ搰挱㔸〸つ㡡㜸挰㌳づ㡢慣挶晤㕥挱愲㌰〴挳〸㉡戰昱㉡搶晦㌸挸摡㙢昹慢㔱慣搳㔱搵㕦〳㄰搰昲摦㜱戳㠲愱〸愵攵㌳㈴扡ㅥ㐰㌰㄰愱㐲㈱〶ㄲ晥㈳㍥㠸㜷㤰㠱㡡〹㡣㕤㉣㘶㠲〴㌶慥㉦㔳㈶ㄸ摥愸㌳㐱㈷ㄳ㕣〶摣攵㡤㜳ㄱ〳敥昴ちㄶ㐵㐲晡㔰㔷㌱愰㡣㠴㜸㈷挸摡㌳㘰㡥敦戸㤱愰ち㄰㘰㠰攳㘶挵搹昸㔶っ愸㤱攸㌰㠰㘰㈴㐴㌱攰〸ㄲ晥㈳㙥挷㍢敡っ㘰晣㘴㌱〳㕥ぢ㙣㕣㕦愶㑣㌰扥搲㡥〱慦㕦㡡〱慦昳ち㕡㐳㌱㔱㙥㙣㕡㕤㑢ㄵ㈶慤㙦㔲〳㐶㠴摥户㘶ㅤ㈸ㄷㅣ扢换ㅡ慤㌹㤵敤〵〷戳扣摢〲㐰㔲㔵搹愰昶㜳㠱㑡㥢慣慢ち昲〸攷昷㔹㡢㡢㄰㐱ㅥ慢搹㑥㐵㜹捤㉦㕦㕣㍥㕥搹㔳㜱挶ぢ昶㕣搱㔸搸搸愶搸㉤戹㝡㔶㤶ㄱ㘰愸㈲捥戰ㄲ㔱㘵㙥㑥㥡㙤晡㌸㔵㠱ㅦ㈶㈷挶㑦㠶㄰㠵㜰摤晦㄰㍣㑣慣戶攲扣愵慤㝣㠰敦摣愶㠶攱㤵㡡㔵敥㜰搵㌶㔳扦ㄵ慤㘰㠱ㄲ㔰㜱晤㌶㈴愱改㔱㙥㝢㤷㔷㤱㐰搰㠳㌱戸戸〵戱扡戸ㅥ㉦慡㌶㔱戶ぢ愶㡣㝢㌹〴㔹搷㜸挹扤㌵愷愹挴㤸㕦敦㤵挰㜵摥㕢㠶攸昳㐶搵㍣ㄹ愴㠲㠱攱㜱㐵㈲㌴晣慤㡥搱㙥㌳愱搰㜳晥〱摣㜳㌷㘳戲扦〹㘸昲晡㐲㝣户摤挹搴愷㈳ㄲ㠱㤸ㄱㄷ㠱ㅥ戲扢㡥㡥㌱户㕢ㅡ㘵㈵㠵㈹挷ㅣ㤷㠷搷㈸ち〹〵挷挱㑤㔱慥㙦捥㉡扦㐲户㐶㜳㜶愵㔸㜳攴㥡㝡㑡㑤㜴摤摡㉦㡢〶攳㝦摤昵搴扥扣㠳〸㘹扤㍤挶昶㑥ㅥ〹㠱㈳ㄱ㑦㑡㐲挹㐹㕢㐶㜹㥢〷挱㌹戴㑡愹挲㥥㔹敡昹户换挴㝢敦攱㜳晦㘵㈱㍦ㄱ攷ㄳ㡡㕥㠴收㕢ㅤ㠷收戵㌶ㄸ攰攳㑣㕡敦挷㥤摤ㄵ㑥㉤㕥摤㍥㡥戱戵ㅥ㑢慤㝢〸愰昳昰愷㤷㔳愷㠸〳㔵愷㤰㌷㡡挵㠵㌵搶㐴㌹㕦慣㤹㜲搲挸挹愲扦㘶㔷慡愵㤳㐴㕥敡攸搹㤵搵㌲㝣昱㤸㌲㠱昳㘷㍦㥣戸敡㘵㉥愴摦づ戶㉡㤳㡢㌶攲晡㕢㤰愳㘸ㄸ换㝢搱搱搴㌸㉡慤㙢㥣〵愸愳㔰㉣㙤㡢㔰㕣搳ㄸ㔹慡〷㘴搵㡣ぢ㤰㑤㔶㈶㉢〸㤶㥢〱搴捥㠲㡢㍡㘹收㤵ㄲ㤳愶㘹慢㌵㌰攰㔵㈸㜴晢㌷戶慡敦搰㜳㌷㝦㜷挷㌵㡦晥慣晦㙦㉦愳愹愱〴ㄸ昸㙣㡤㐹〵㈶㠷戲晤㙡ㄱ㘴昴愲㤷㉢㤸敢㌸㑣ㄷ㥣愲散戲㔴戹㑡挷㌸㈵挸捤㑥㙢㝡ㄶ昱㥤昱ㅥ㙢㐷戵㘰ㄶぢ㘵㐹㈷〴㠷㌷㍣㝥㥥挴㔹㕤搹摣㔷戱ぢ㍣㌹敤戱愶慢㐶搹㥥㘳ㄸ㉦扦戰慥㈹愷㠴ㄵ戵戶ㄵ捡㤸㐰敥㍢㤹敥戵愶㘶㉢㐷㜰㕦愲㔶㉡敦㌰收散㤳㐲㔰昴慡摤挷㥤㔵㘱ㄱづ㡢㔸㌸戶㕡㕢愵愲㙥㜴〸㐲〳㘸㌶㑣攰㠹㡢㈱敡㘵收㉣㈵攵ㅤ昴㜰捥戲㕦㑤〷搱㙤愳捣昵ぢ㈷㕣㠷昵户戲捥摢〰慥搸㜱㘰愲㜱㍣昸㉢㕤ㄳ㠹㕥㠲昶㤶㌱〷㑡㌵敡㘷ㄱ㜴摥搷戸敡㐲ㅣ戵㐷㔷㔲㘷慥㔵〵攳㤶愲愱㌶挲㠲㤲㥣挹敤㠸ㄲ㜷㘳昲㘳昹㐵㜴ㅤ敢敥ㅡ㌷㐳㤷慥㘴ㄴ㙤慦㙣慣㔲㉡ㄹ㔴㉦慡收ㄴ搶㙥ㄹ㔳晥㌵㔶ㄳ摤〲㔰㍡攸愱㡣㜹愰㡣㜹㠵㠲㐹收昹愲㑡戳慤捡㐱愳㕡㜰㘶㑢㠵㝣㡣ㄹ㥥〱㥥ㄴ㝡〹ㄵ攲㔹㠸晦㈸攵㠴戳摡ㅡ㍦㜰㠳捦㄰㜷㍦昶て㘴ㅤ挵て敤つ㉢㍢㉥㔶㜹㜸〳昵㔵ぢ扥晥㜶戴ㄶ攵愱〷㤶㝥户㉢〱㈷っㄸ戵㄰〹㥥戳戰㔸㝦㠷㤷㘰㈶挲㘳㡤㘵攳改㍣晣㠸㑦㔶っ㜳㍢㡥㠹㉢搵㑥敦㕡㔳っ愲攵戲㔲㑤昰っ㘵っ㌱㕥ㅣ㙣ㅥ㠶㉦㕣㡤ㄱ㌱㠵搳㠹〸㑦㕦㌴㔷㠶㜴㌰㐳搱㘸㔷慣摤扢㈶晣戶㌶㝡戱收攰㙤慤㠹㐵敤晦攴捡ㄱ㠶〵㌰㉣扡ㄲ晡㍢〹敥〰㄰㘹〰㡥愷㠵攰㑥ㄲ摣〵㄰㘵㤰扥㜵㤶㉣㜹摥挰换㐷搱ㄲ捦㐱㘲㈵づ〷㉥㠷㠶搳ㄱ㥣愷㠰㈵㕡㔷㉣挳㘶敦〶㜸敡挹㈷ㄹ戴〸〹〶昴晤昷㙢㐸㝢ㅤ㝣ㄷ㤲晡扢〱愲㡣戹扤㠸搸愶ㅡ㕥㝤㤷愹㥣摤挶愶戲挷ち敥㈱搷㕢摥㘶㌲戰㘵㙣挱㈹㈷ぢ昳晣㈴摡㄰㠲ㅤ㘰㥢㍦㙢㔶㙤㠱愹昶搴昱㜸㐸㌰㙣㐹㡢ㅢ搲摥〳昰搲挶ㄵ㤰㍥昰挷愹ㄶ㜲㌵㥡㐵ㄲ愸㤵㍦搲㔸昹〵㠳㥤㕣晤昵㝢〰〴愳㥥㕣㔴㌱愷摣㐹昶㍥愴㔷㥥㘴㍢㔹〳ㅦ晤晤㕥㠲ㄹ㌱〱攰㉢〶搵捡㔳㡣て㈰愹㝦㤰〴㔷戴㈷戸㤷〴昷〱㐴㜷〱戴慥㉡捤昱㐶㉦㉡ㄹ㔱搷摡㜸㐲ㄷ挳㘱㤷㍡摡㡢慡㈹搸ㄵ㌸㤲搳摣搳戸ㄸ敡㈰㔵戲戵㈹慣捦搲㡣扢摡㐵㤵攷㐲ㄲづ㐷戰㐸㘹慤愷㉦㡢㕥换㈶愶愴㡡㠹ち挶〱戵て〱㥣挳㌰ち摡㥦㔹收㐲ㄱ户收㠸摦扣㠰㉦昵㘰㙦㝥㤴㠹戸搸ぢ攸㌳㑣㉤㐰敥㔴晦〸搰晡㐷〱〴攳㝡㥣㑤㙡挹昳㘴捦㘰㥥㉢晢㡦㈱昵愲㘴㝦㉤㉡㈸搹㝦㥣㑤㌲ㄶ搸㈴晢晢㠱㔸㔹昶㡣ㄹ㉡搹㍦攰㈵㤴散ㄹ㌸昴㠷ㄲ㤰晤㈷㠰搶ㅦ㈴攱昵敤〹㍥㐹㠲㑦㤱挰〰愰晣戵㠷〰搶昹㝣つ㕣㡤㙡挳挷㍦〶㈹昸挸㤰愳晦昲挰㡡昴㘹愰昵捦〰〸㑥㠵㔶㍥捥〱攷昲昱戳㐸扤㈸㍥摥㠸ち㡡㡦㥦㐳㐲㔴〱㥡昸昸〵㈰㔶收㈳㐳㡦㡡㡦㕦昴ㄲ㡡㡦㌵㘴晣愱〴昸昸㈷㐰敢て㤳㤰戱挹㌶〴㡦㤰攰㔱ㄲ㌰㕣愹昸昸㈵㈴㑥昵昹搸㝣换慢つ㉢扦っ㙡戰㤲挱㑢扦昹〰㉢㡦〱慤㍦〶㄰㘵㠸改昸㐲㕡搴攸㐴㈰捥愸捥〸搶㕡㔷搶㡣㈲慥㥦敥挵㘶搷㈱敡㘴昰㜰㈲㙥挸㘱挵㌵㐰つ攱摡敢㌸晤㕢㜹搰扣㕥㜸㘳㔳㐷㈲慢ぢ㐹挴愳慦挴㥡㜱㝣㙦愱收㌴ㅦ㔲㈸搵搱扦〲㍣捤挵㙤昸㔶慡昶㌸ㄲ㘱敦㈳摥攴㘳晦っ〹晦㠹㜲㠳扤捣捥愰㘵㌷捦㔶搷㌷晣ㄸ㝡慣㥢㡡㌰㐱挷戱㐱昸㉡慡ち㙥攰㔵捦㠲㝤㄰摣㍢㈸散搷扣〴㠷ㄳ㝤㍢㐰慢㜱㔸攴㜲搲㑦㐵㥣ㄲ捥攷㤴戳㔰㠴挳捦㈴㡤㠵㥢愲㠷攳ㄶ愳搳㤵㉡㈲ㄸ㤱搶㘳搵㝡摤㔷愰愹慥㔳㕡慥㕢愹㙡㉣㜹ㅢ㍥搱㘱㠸㘸挹晡ㅣ㐱㐳㉡慣挳㐷㝢〲攰㤴摤㠵㝣戵㘲㔷㉣愷㙦ちㅢ搷㍥㕥挰戳㄰挲ㄸ㡤㘶搰㘲摢㜷㜲㘰㤱㌲㙦㙡ㅦ收㘹㔴晣㔰戹㜲愴慣㝡ㄳ戵㜹て㔱昱慢戳㤳慦㠹攳愳㥥㜳挱挵挴㍢㤰㘴㘵晤㐹㠰㥥㡥〴ㅤ㐹㍥〹㍡㤳㝣ㄲ㜷扡摦愱〴扤㐷㍥扤昴昷搸㡡挶摣㠹㝣ㄲ昴ㄲ㈹㑤敤㈹㠰戵㘳摢㘶㥡㉦愵㙢㕦〷扡ㅢ㘸㘵捣昷攳ち㥦昶㤷挰慣〱㈶戰㈷㑤搰捤㘴㉢晡㕦ㄱ㜴ㄳ㜴〱〸攵搳㌰昷つ收昰㈱㤱愰㑦㐳攵ㄱ㥢挱㕣㡡っ改㤰昶㑤㠰㈵攵㈰㉥〲ㄹ㘵搱捣㑢扡㍢㡡㤷㝦㠷〴㜸㐹搷㐶㡤收敦㤱㌸㙦㙣摢搸晥㤹昴愰㌹㘰愵㑤㈳㥤㑦㡤愴昳㤶㤹㑢㘷捣愱〱㙢搰ㅡㄸ捥㘴㤲搹㐱敤㕢㜵搲㙣㝡挴戲戲挶㐸㙡㈸㤵㑢て㡥㔸㈳㌲㘷愶㘴㙥㜸搸挸㈶戳㈳㜲㔸晢㜶㥤㌴㍤㌰㌲㌴㙣㤸戹捣㐸㙥㌰㍤㌸㤴ㅥ㐹㘷㔳㌲㤹挴挵搹攱㔴㌶㥦㌴ㄲ昴慦ㄴ㐷㥥㐱㐲晦〷㠲敦〰㈴敥昵昱摦㈵敡㝢〴捦〲㈴敥〳㔰昴㡡㔴㔵㈲㝤昴㈸挰㡡换愰攷ち㤱ㄳ㈲㈷昲挲ㄴ㌲搲搹戹攸愴愳㜹㐹㠴㤷愴㤶㑦攵㍢㘹㠴搱㌳挱攰攵㔷㌸扦㔲昳㕣㘲㘵㉥㘳晡㍦ㄲ晣㄰㈰㥥昸〸愰ㅡ㄰ㄵ㑢愷ㅡ改搴㥣挴㐷㝤晣㡦㠹㕡㑦戰づ㐰㈸ㄷ㠸戹㝦㘵づㅦ㔶ㄶ昷〳㈸㔵㔹㠷慥昹慡愲㔳㔵㌸㍢㐵愲慤㔶㍣㠰㐲愵ㄵ㍦㐵〲㕡㐱愷㠷慤㘹㍦〳㜰戵㈲㤷戶㐶搲㐳挳㘶㌶㤵ㅢ㑡て㘶昳搹愱㑣捡㑣㈶㔳㤶捣㈷㌳昸ㄱ㡣昶敦㜵㔲换㑡て㈶㠷戲昹昴昰挰㘰㍡㘵收つ㌳㍤㘴愵㜲挹散㐰㜲㈸㌷㥣㤷摡㝦搴㐹㠷㠶戳搹㤴㠱扦愴㤹㑤㕢改㡣㤱ㅣ㤲愶㤹捡づて㘶㜳㌲㤷挹㈴攸㜹㈹愶晣㈷ㄲ晡捦〹晥ぢ㈰昱㐹ㅦ晦㍣㔱晦㑤昰㍦挴㝦捡挷㤳捡愵㘷㑤㐱㍦敢㈸ㄳ㘱㌰㠰㔲㔳摣攷㍣搲挹扢㜸攲搳㐸慡ㄷ戵㜰晦㌳㍥㥥戱㘲㜵攳㕤摤㝤ㄷ㥦㘳㘳慣摥〹挸〴㉢㡢㉦〰㈸敥㍦晦换㜶摣晦㌹戰㡢攷㈴摤㈷挵晤㉥戴〳敥搳㔵㘲㙢㕡㌷昲㉥昷㠷㠷㌲昹愱㤴㤵ㅤ㌱〷搲㘹㑣捦㕣捥ㅡ㑡て㘴戳攰㙤ち昳挷搲㝡敡愴改昴昰㜰㈶㌷㤰㑤㈵㤳昸㝤㤲㌹㙣っっ㔸㜲㘰㈸㉦㠷㤲愶㤱㤱ㄹ㙤㑤㥤㌴㈳㘵㝡挸挰慣捥愴慣昴挸挸㜰㜶搸挸っ㘶〷㔳㔶㙡㄰戳㝦㈴㤳愰扦愶㤸搲㡢㍡㝡㠲㘰㉤㐰攲ㄱㅦ扦㡥愸昵〴愷㄰㑦昷慤㐱㑦㔲㔵㐹㝣ㄹ昸愳昸㠸㝦〶〳敡摣㍦㥤攵ㅢ〰攲㠹㘳㝥挵ㄶ敥㍦收攳㕦㑥摡戳㤱搳晢〰挴㔷〸㤸㍢ㅢ㤰㙦攴㈷昱㌸㠰㘲攴㌹愴㍥ㄷ愰㈷㥣昰敤戲昸㉡㑡㔵㥤㍡㠶㜵㘸愰㔵㥤昳㐸摥ㄱ愵㡤戹㜴改〳捦挰ㅡ扥〹㥥㐴搳㑤昱换㜱昳㝢㠱㝡搵㠱㠰㡡扢㤹㡢㠴㝦㙢㜵㙤㜱愱㠹愱㈹㝥愲摦〶搷㝥㠵㜶㌸攸㠶ㄹ㘷㡢㘷攱愳㥦て扣愰昹改㘵㙥ぢ挱㉢〹㉥〳㄰摦挴㉢摢㕥〰㝣摡㉢㘸扤〰㤸愰挱㔲㡣扣㔸㌱㔲搰挰㤰㤹攲㙦㔰㠳㈳㔰㉦扤〴㠵㔱㉥搶㙤て㍢㕡㝦㕡ㄴ晣搵ㄵ㉤昹愹愵〹ㅢ㈶ㄵ昷㜹愷㉢愳昵㕦㝥慤昵㑤敤㈶晦㉥昱㜹つ㡣㝦慡攸㔷摢㕢慤搷挳搵㔸昸㈱㈸搸挴㥢挷愷㌶㜲㠱ㅤ昸ㄹつ㉣㡥㤰㜱戰㈵㑤扦㐵ㅢ㝢摡㐸戸㐳戴〶慡搴愱㠱㜷昱㤳㜶㠶慤攱ㄷ〱ㄳ㈶㉤昱ㄹ㙤㈲㘷摢ち㡥㡡㍣㜳扢㈱㜴ㅡ㘲㉤㐵㌶㙤搹㌸戱㌱ㅢ晤㍡㔸㜷摣慦㐰戵㠰愸昹㐲㑥㡣戸㍥㠸〲㐱㐳㐹搶ぢ㥤ㄶ㕣换〰愷昱ㅤ愹愴㜸〲㉦攱㡢㈸挰戸㍥㑣㙡ㅡ㔳㤷㥡㐶㕣换〲愷㝡㌴㈲扥敡ㄱ㔳搵攳晡愵㈴愶㙤昶敢㡢敦㜹ㄹ扥㕡㍣敢㘵㐸摣㑢㙢㐷㌹昲ㄳ㜸㥥愳捡昱搹慡㘰㈸收㝤㈷扣敦㔳戶昶晥㄰㈵慡收㜵攲散㍢㐶愳捦摥摣㝡㠷搷慤改户㜰㥡㔷㜳攳㔶昱㘳㤴㌴㌴㝣ㅡ㌹㔷挳ㅦ挳㈸摡㙡昸㌱慦愰昵戲㔲㠲㜶㔶㘹昸㈸㠶摣搳㈱㘸㉣㤵㠶晦㈹㙡搴㌵㝣㡣晣愰捤㜱㤹㐷ぢ慡㕤敥㌲㙦晢挶ㄱ昱㜰ㄳ昳㜶㤰㤸㔶捤㈵愶つ搵㈶㝣攲慣昸扣㐷散ち㜱ㄷ㠹㘹搷㕣㘲㕡㔱㙤㌷㜰㄰攲㜶ち昱搳ㅥ戵㉢挴扤愴愶㜵慣换㠵㔶㤲ㄹ㈵ㄷ㕡㑢㘶㤴㕣㕥㘰㔳摥〷㕦晥㜳ㅣ㜲攱㡡扡戲㕣㙥敦ㄸ㔵㙤摥㄰㔳摦挷ㅥ敡ㅥㄵ戴愷敤攴昲㐹㜴慡慤㕣ㅥ昴ち㕡敦㔰㈵㘸㠱㤵㕣づ㈰〱戹搰㡣㉡戹㍣㠰ㅡ㜵戹㕣つ慣愰ㅤ㜳戹㐷摢慡㕤〳搰戹攵㘲捣㠱㠱〱昱㌱㔰晢扣㡡敢搷㤲㥣ㄶ捦㈵愷㝤搵慥㙢㤰愷挵㠷㍤㜲㌲㌰慥捦㤰㥣〶捦㈵愷㡤搵㡣〶昹愰昸愰㐷敥㡡㌲㑦㜲ㅡ㑦晦㠵㠲㐶戴㉥ㅣㅡ搳扡㜰㘸㈶㔷㈷ㅣ摡搶㤵㠵㌳昹㥤㘳㑡㌸㤳㑦戹摦户㝦收㤸愰戹㙤㈷㥣㝢㌰㡡戶挲㜹㡦㔷搰㝡扦㉢㐱〳慤㠴㔳㐰㐲扦㠱攰㄰㐰㕣搰㐶㉢㈹摤㠵慡㤴搲〵攸㐵っ㈱㘲摡㙤㔵㜰愷㔷㜰㈱ち昴㌲戰㔱摡攸㤵攲昲㠱㥦愸㜱〴㔱㡢㝢攷㉥换㐵搳慣慡㑢㐰㐵戵昱散挶㐱ㄶ㝥㍣㔹㥤挴搹㉣㡥慦昰晢㕤㙦㌳㠷㌳㕢㐶㔷晤愳ㄲ㕤攵㔸㔹戳昶㔶㜱㜶搲㘹㑤搸㌸〱㌶㘳昸攵㠵㠳ㅦ敤㤵㑦㠶ㄸ㄰㐲〱ㄱ㙡㈳ㄶ㝤摥摢ち户摤㠵扦〲挵㙤捤㠹㍡摢敥㙦昰挳扦敡㄰收昹搷敡㈲㐰㕡〵昲㙡晣㕡攸㌰捤慤ㅤㄶ敦㠰㕣㤵ㄷ晣㉦〳愷㜳攵挱ㄳ挶攵㐶搰㉡〷㐴愸㌱攰愴㐰户㠹㘲愴㑦㠱㔰㤴ㅥ㑢敢愰ㄸて搹捥ㅡ㉤扦㜱敡敡攲㐸愷敦㜹㜸敢晦づ㕥㌷㉡攸㤴㔰㝢戴ㅡ㐰㌰㔴㙡〶㡥ㅢ㈲攲㉤㝥搷㐲户㠴ㅡ㕤㍢挲㡡昳〰ㅤ戸敡慡㝣㐸㠰戸扥〰㑣愰㝢㠲扥つ扢攸㍦ㄱ㕡摤攵っ㍥搷㠲捥搲㡣挱晦㜳㄰㉢捤ㄴ㘵昹愰㌳㕢晦摦〶㜰〷昰㈳ㅡ晤戵㘸㠴攳攳㐷搰㌲戳㔵晤愶㈰㤶㈶㔸㘱㕦ㄷ挴㡥㈲愳㠶晣㝡㈴㤶ㅥ昲ㅢ摡づ昹ㄶ搴搱㌹攴挶㜰摦㐸㔴㐳ㅡ㠲㠶㉥㌸㕣戱〳〸搵㡤摦㐷愲摥㘵㕡㉤㠵扤㌵㠸愵㜵㔲搸摢㠲㔸㉥攰慡换㙦㐲㘲改㉥捦户敤昲㥢㔱愷愵换㝦㐰㔴愰换戴〱㑤㕤收㉡慦扡昱㌶㈴敡㕤收㘲慥戰㝦ㄸ挴㜲捤㔶搸户〷戱㕣搶搴㙡㌵㠷㑥㜱ㄹ晢㙤昰㉣ㄶ搶〴㤷㍡㔵㔰昱ち攸㘱挷㜰攸捣攵㑦ㄵ㤴扤〲㝡㍦晡㥤挰昶㜲㤱敢㐶慥昳慦挳〲扦挹㝢㐶㍣ㅡ㝥㐶ㅣつ㍦ㄷ㉡愲愰㈸㜰㌲换㔹㜲摣搳ㄷ戴慢㡤㙤摥㠵扡挲㈶㘰攷敥昶ㄲ捣〸捥〶㌵㔹摦㐵㉣㈷〱搱晡扢扤〴㌳扤㔴㕡㈶㘲㔴昱㕥㉡㙢㈳㐷㈵慤攷挴㉤㐸慡搶摥㐳㌴㜵㡣㘵晡㍤㕥㠲㤹㕥敡ㄳㄳ㙥㙢搴愳㐶㡥晡㔳捦〹敡㠰㙡敤扤㐴㔳晣㉣搳摦攷㈵㤸改愵愸㤹㜰㕢愳㠸ㅢ㌹㡡戶㤱愳㑣慥〶㘵㜸㕥攴慦㌷慦扦晥昹摥㐸摦㠶挸慢戶㜶摦昳散ㄳ摦扦攳改搷㙣昹愷㕦扣晦晤㑦晦攰㡥㈷㝦昱㘸㙥换㥦㝦昸挳㡦㕦㜱敦㤳摦㕦㘷摤ㄷ晥晣昳㤳昷摤㤴㍡㜴搳㡤搶㠱㡢㜶摣㜴捤つ㔷愶昶慤摤搴搱搱搹㜹晥晡慦㥤㜶㐱攲㤶ㅢ扦㈸ㅥ晢搶㑢换㐲㜱㤹ㅤ昴户愴㐸㠷ㄲ攴戶㌲㤹ㅦ㐰〲晥㡣攲昳㈲㉡昲㕢㔱摤敢㔲㈹晥㉤愲㈲ㅦㄵ搵㠷㕣㉡挵㤷㐵㔴攴㡦愲㍡敡㔲昱挵㑡㐵㕦攳愹攸㌶㔴㠹攱㕡㉥摦愵ち慥㙤㈹㘰昳慡攰搵㉤〵㙣㔱ㄵ㕣搳㕣搰昵㝦㜷敤㝤㌴</t>
  </si>
  <si>
    <t>Sale price estimates</t>
  </si>
  <si>
    <t>Present value of payments made during ownership</t>
  </si>
  <si>
    <t>㜸〱敤㕣㕢㙣ㅣ搵ㄹ摥ㄹ敦慣㜷搶㜶㙣攲㕣〸㔷㜳扦㌸㕡攲㤰ㄴ㈸愴挱ㄷ㜲㠱㕣㥣搸〹㐵㤴㉥攳摤㌳昶㈴㍢戳㘶㘶搶㠹㈹㉤愱愵㔰㝡㔱〵㝤㈸㔰摡㈲㔴愱昶愵ㄲ㝤㐰搰搲㠷㑡㤵㕡㔵㔰昵〱㔵敤㐳㈵㡡慡昲搰慡㡤搴ㄷㅥ愸攸昷㥤㤹搹㥤摤昵㡥㥤〵㕡㔳㜹㤲晤㜳收摣捦昹慦攷晦捦㈴愵愴㔲愹昷昱昰㕦㍥㘹㈶㉥㥡㕡昴㝣㘱攷挷㉢攵戲㈸晡㔶挵昱昲愳慥㙢㉣ㅥ戰㍣扦ぢㄵ㌲〵ぢ攵㥥㔶昰慣〷㐵戶戰㈰㕣て㤵戴㔴㉡㥢搵㔵㤴戳ㄳ晥〶愲ㄷ㥤慤㝡搳〰搳攳㘳㠷㘷㑥愰搷㈹扦攲㡡慤㐳挷㠳戶扢㐶㐶昲昸戳敤愶㥢昲摢戶づ㡤㔷换㝥搵ㄵ扢ㅣ㔱昵㕤愳扣㜵㘸戲㍡㔳戶㡡㜷㠹挵改捡㐹攱散ㄲ㌳摢㙥㥣㌱㜶摣㍣戲㘳攷㑥昳㤶㕢㙥敥挵搰愹㐳攳㘳㤳慥㌰扤て愹㑦㡤㔳摥㌱㈱㡡ㄶ搷㈶㠴㙢㌹戳昹昱㌱晣㡤捤ㅦ㙦㌷攵愷收㠴昰㌹戴㜰㠵㔳ㄴ㥥㡥㠶㍤昶愸攷㔵敤㜹㙥㥥㙥敦挱㔲㡢㠶攷㙢昶戸㈸㤷㜵㍢敡㌵㙢ㅦ挶摥㤵㡤挵㕥㝢㑡㌸㥥攵㕢ぢ㤶扦㤸戱愷搱㔱愹捦㍥收㠹愳㠶㌳㉢づㄹ戶搰散扤㔵慢㤴づ㥥㔴搷㌵㔱ㄷ昱㠹挹攵攷㐷㍤㝢㝣捥㜰攵㡣㍣㙥㑣㐲摤㍤㙥戱戱敥ㄵ敤晢攵搴攵〸散昳慡昶昵㔰㜲摣㜰㙢㌵㠷摢搷っㄷ摦㌸㠳ㅢ摡搷㡦敤㔱㘳㥢敢摡户㤱㕢搹㔸㕢改〹改㕢敥㈸ㄶ愳㘷〸扡〹戲〴㐴愰㥥㈳攸㈱攸〵㔰搲晦〲㤷挴ㅢ戲㐸㉤ㄸ㙡㘱㐶㉤ㄴ搵㐲㐹㉤〸戵㘰慡㠵㔹戵㌰愷ㄶ㉣戵㜰㐲㉤㥣㐴㥤攸挹㜶㜷慢攱昳捥㍦ㅦ晣户扤㜰摢㥤㑦晣攱搹捤㈳ㅢ㥦捥昵慥㐳愵㈳攱愴㈶㕣攳ㄴ㐸慤㑥挵摢昳摢昸㘷㜹慥〰㔳㤸㍢捤㥢捣㤱㤱搲捥㙤挶㡤㠶挶㘵㈵㈰扦㠱㔰〶㔰户搷扣摢㜲㑡㤵㔳ㄲ㜷ㄷ㡤ㄹ㥥愸㙦摣㜰㔸㌶㔶愹㍡㈵敦挲愵ぢ愷㝣挳ㄷㄷ㌴㤷搵㍢㘹㘹㌶〵戶ㄲ㥥ㅣ敦㤲收㘶挷㡤㜲㔵㡣㥥戶㠲攲㡢㥢㡡敤㐹户㌲搳扥㜴㡦㉢ㅥ愸㤵戶捣㘸ㄴ㐲㙤㐱昶摤戲捡愰㈸㤸搷搰昸㕣挵ㄳ㡥㥣摥戰㍤㘹ㄵ㑦ち㜷㑡㔰㈴㡡㤲㕣敡㐶ㄶ㠵㕣㍦㝣搸挱㐲挱慤愵换攳戹收ㅤ愷㝤㌰戳㈸㘱扥昳挲昵ㄷ愷㡤㤹戲搸搴㔰㈵ㄸㄳ〵㕢ㅡ戲昷㔴㡡㔵㙦扣攲昸㙥愵摣㔸㌲㕡㕡㌰㈰㘹㑡〷㉢㈵㤱㑥愷愴㔰㠰挰敤敡㔲㤴搴昵敤㜹㐱㈲㈲㠶㘲㌲昲昹㡤㘴㤷㍦㡡搵㘱ㄵ㘵㐱㥡㔴慦㕣愶㌳捥㔷捡㤸〴づ㡣慤㠹晡㠳㠳㕥扢㑣户㌵捣㝤戴㤵㔵㜵㌰㕣晤ㅤぢ挲昱昷ㄹ㑥愹㉣摣㐴敤愷㜰㐶㝡㍦㠰㜶ㄶ〲愱敤敥㔱搵㈹愷㤵㐵敤㤴㔵昲攷㌲㜳挲㥡㥤昳㤱〷つ㤹捤㜲㙢㕢ㅥ晤㍣㘴改敢〹〶〱㜲戹㔴㘶〳㉢㘵㜲㜸㔲ㅡ愵㔳〲㉦㌷〸㜲戶㙢攰攵㕥㜳㡦㔵昶㐵㈰㤴晢㑤㘰㈴搰㙡ㄲ㝤㝤㈴㔱搷㈸〶ち㘳㠳㌹づ㉡㌵㉣挷㕦慣昳㙤ぢ㤷〴㐴戴㈶ぢ㔶㥤㉣愰㈸㘸㤴〷〹扣〶愲㘹㤲〶挹㤵㘳㐴㐴㌶㐸搰散攸戹㤱挸㔸㍦㐱㐶愰㝥㥣〸㔹㝢㕢㝢ㄹ㐱㘲㙦㈵㔲㌶㙡换㡦㙢搲㙣㈹㕢㍥㤰㘶ㅢ戱㜱晡㈶㠲捤〴攷ㄳ㙣〱㔰晥ち〹㐷㈹㠷㜴攳愳㕦㠸㜷晤㈲㠲㡢〱㈰㥦㜴捡㥣㔰㔴搱㠶㕡㠹ㅤ挹㝡㝤戰㤳愵㔱ㅣ㠸㈲㕡挶㌵㍢戳捦㤶㠸づ慤捥搵愱㙢搳㔲挷㕥摤㥥㌶攳换㈱㐵㈶㔴㡤慦㜵㤹慡昱㡤㘰搵づ昵搶愵㘸慡てㄱ㕣〶㄰㈸ㄶㅡ扢㉢戳收㘹㑥㝥㉣㑣愲挰㄰敡㔰戹㠷㐴㑣昳㍦㐱挰戵ㅣ㕤搶散㘷㥡㠲挳收挷摥㝥摥摡㥥户㐳愴㌷改捣㌵㥤㐳㕦搱㌹㕡搰㤷㠳扤㤴㍦戵搵㉦㔷愲㔸扦㡡攰㙡㠰㈶晤挲㤳昷戹㝡〹愴㐹㙣挷㌰户㥥ㅥㄷ㘹攱㑥㉦捥ぢ愹㝤㝡捤㘹挳㥤ㄵ㍥扣ㄷ晢㈷㘰〷㔷㕣㔷㤴㜱愰㉤挹っ㥥㕤㌶㌷㘶㝡㝢摣㡡捤晣㌵晢搸晢㔸㈸㠶㜴㕡敤㑡㌵搹挷〹㜶㘶捣摦ㄴ愳ㅣ敡摦ㅢ摢ぢ㠹㔸愳㐶昲㘲扢攴戳攵㥡㈴改㐰㤲㕣㡢㙤搵慦〳㠰㤴㔰㝥摦㔶愲っ戳摡㔶㔹慤搱㕡愵㜷㉦攱㘴搲攴㍦㙣㤱㈳㍤㠱戳㜶っ扥〳慦捦㥥戲散㥡戰攸戱㈷㠵㕢㠴㕦挱㉡㡢㕣攰㤲愵愸㔹㤳ㄵㅦㄳ㔹搱搵搵㜲㤶㑥昰慤㐹㍡㘹㤲ㄲ㠹摣㥥㔸㤸㜰づ慦ㄳㄵ㕤㤰ㄴ㉡〹㙥愱㥡〴㈲攵戱敥㥡㠸改㐰挴攴戱㜱晡つ〴摢〸㐶〰戴摦㐲搲慣㜴攳ㄹち敢㕥愰㍢扢㔰㐸㘵㠹〶改ㅥ㝣愳慤戰摡挱㘱㜶ㄲ㝣〲愰挹晣愱昳㌱㠱㄰㈵捡㘳㠴㐸㙢㐹㌷㡦㕢攲ㄴ㘹㘰㥤㠹愰搲㜸搵昳㉢㌶愳㑡㝤收㐴攵㔰挵㥦戰扣㜹㐴愱〶捤㌰㜱昷㥣㜰㐰㕤㉥㙣㥦愶扣捡晣扣㈸改收㔴愵ち搱戶㝦㘲㌵ㅣ捡戱㍥搸㤲昲㕣慥㉡㜸㍡㍢ㅢ愳ぢ㐵㥥㠸攱㙢愵㈷㜶㐵㥥㙦ㅥ晡晡敢㍢㍡㙤昹㘵搱㘳〶㑣挷㜴搶挴㉥㈲㙡㔰敡㌶愷攷㕣㈱㈶晡捣扤慥㔵㉡㕢㡥㈰㌲㘰㘳㌲㔰㜷㐰捣㈲㐲㌰㔹㘱晣慦攲昴㤹搳慥攱㜸昳〶㠳㠹㡢敢ㅢ摥㘴㐸㐴㌳挷㉣挷挳㌰ㄲ㡢㑣昷㥢㔳㜳㤵㔳㠸搶㔶㙤㘷慦㌱敦慤ち慣㤰攸㠳㐷愲㐶㔱ㄵ㔵㔵戲㙡戶㔳晣昰㐰㥥㑡㙤挷㉦㑤㈰㜱㤵搲攸㉦㑦搰摥戴敢挳昸っ敤㜴捥愹ㄷ㤱愳㕡㘶㔷愲ㄴ㈶愷敡㌷戳捤㉤〰㜷敥㍤戶扦ㅥ㤵晢㐰昱㙡㡤ㅥ晥〴ㄹ㉦挹愲ㄶ〴愱㝦㙥㕤㐰㉡捣㈳攵㠰〳㠱㜱扥㌵㤳㕦捥㤴㜵㐸㝤敢敡挹㍤㠸㈲昵㥡〷㡣ㄹ㔱㐶㉣摡㌶晣㜵挱ぢ捤㔸摢㈸㝢㘱搹㜸挵戶つ㤲ㄶ挹㜲慡㘸㤰㠲㐷慢㝥攵愰攵攸㈶㠰愴扦㌰换㌸㡤㉣攳戴捣敡㌵㡦㌲㉣㈸搳散慢㌲㙢戸㤶㍦㘷㕢挵㉣㕦ㄸ扡㕢ㄵ㌴〹㈶愷攴㡤㥥㐸㘶っ㌵㔹昳挷㘰戲㜹㜹愰㍢て㌹捡慤㈳晡㐱戹慡㤲挱ㅦ愵㐳挷ㄲ〴㡣昴㤲敡户愲㌷㑤摥㡣㠰挸㤱捦搹攸晥挵搹㠷㤱ㄳ昸攵㠸昵〴ㄲ㠱㐷㌰㈶攴改摥捥㤸挷ㅣ换〷昶㠸戱㍤㤶㍦攱〱攵〰㐸捡攳敤〵ㄲ慢戱㐶挳㌵慤㜰㘹㙢㔱㠳㥡戸愴戵㍣慥㌷慥㕣愲㌸搰㈸㌱㐵戲㕣㈵愹㔹㤶㤸攳㙡㔲㌵㡡㔴摣㤱戶㔱㤲摣愶昵㝤愷ㄴ昹〰㡡㐹搲㑣㑡摦㈵〹〵㐱㕥㔲〷㜴ㄴ晤昵挹攴ㄱ㡢搶搰〶挸㔱㑦〵㜹㝤㘱㌸㜰㍦慥㥣㤴㐴㉥㝣〳㝦慦ぢ㤳㠷慢㝥㐳㠹㜱㝡㌰㉣ㄹ㉤㤷て㍢戰ㄲ㡡㠶㕢㕡㈵㉣㡤戵〵ㅡ㐶㜲㘷愷摡㍦搸摥ㄸ㈳㠶㙣挸㤰㐸㠲ㅦㄸ㙣〸收㡡㐵㔳㘹㥤昵㜱慢㙢搹㔹扥ㅤㄴ㠶㈳㌱㌰攵㤷㈶挴㠲㌴挳敡㤶晣愰㙣㔰㍢㉤㑡㌹慡㥢愳㌳ㅥ㔴扡㑦㌹ㅥ愶㈴㠳敢收㔱扡愵㜰㠱〱㘲㌷㑣㑤ㄶ㝤㠴㜵㙢ㅤ昰㘴戰㝡戰㠳ㅤ〹挲㈶戴捥㈸㐱㌳〹㠴摢戸〸昲㑥㠷ㄸ㠵㈰㌵攵昳㡦摤捡戳捦昰昹搱敥㔴㤴〸㤹㠸愱慥〴敢〱挸㡤㐷㈵挹㐵㠳㔱戰㍣㤰㙣㔲㘸昵㐶㜹㌴㌱晡㘸昲戹㍥㙥昰㌰㡥搵㑦戶㈹攳㡥㥢㙦㐱㥢㤶ㄷ搷㤹晢㥤㘲戹㕡ㄲ㔲ㄵ㐷戲㕡㙡攴㔵㠱㉦㜹晤㉦攰愶㠴㝤〹㌷㘵㍦㡥㔲㕣㌲㤱搴戹摤慤㝦ち捤愵㤰㐳ㅦ㠱㙣㘳昰㌱挱㉤㈷㠳㘱㉤㜷ㄴ㘸ㅦ慥慦㕦㕥㤰ㄷ攷㈰搲㕡戲㈸换づ攰㉥㕥㉤㠲㉣戹㉤㔶敤㐰攵㐰㠵㌶㝢㉣㙢㥦ㄵ㘴慤ちㅣ㘱㥤㠱挰换㘴㘰㡣㜴挸ㅤ散㈴㜵㌶㡣散㥥㝤㔸扥愶捥敥づ㡤て㠵昱㕤㥥㠲㔲搸㔵㌰ㄲつ㙥戵㙥㜵㉢㡣晣搲昲搶㙦〷㔰ㄸ〲愶㐱㡢㥡㠱㠱㌳㠶昴昲〶づ㠳㤱〹搱搱㜸㈰㤵㌱捡㐱㌸散㠱㌴㜰ㄳて搲搳ㄵ㈸㈱㝦㠳扣ㄴㄶ摤㑢ㅣ戶㜱〴慡戸㥢㥡㌲㈷つㅦ㔷㕦㥣㉤㑤搹愳愵ㄲ捤㕤昸攷㔶〵㔶㜱㙤㈳㌰㐷㌷㌴㕤挸㤲㙢愲㝤㜷㐵㔳㐱㜸㔱㜰晢㐴㝥㥦攱ㄷ攷愶晣挵攰搲㔶愷㈴愱晤ㅣ晥㠸㈵㐷愷捤㥣㜶㜸〹㜵㠱㝢㥦㍢改㔴㑥㌹㜲㕥㥡挷ㅢ㝦戴㘲昵敥㙥㑥㌲㤷㝡ㅦ㝦攴愳愶戴搷搰攳㑡愶捤づ敡づㄲ昶㈳㥦㐰ㅡっ㈱㥤㐰㈷戰摤㙢㌷〶㐸㈷ㅢ㥡攸㐴ち㠲㌵㐲㜱㘶㍦㌴㐲㔱㝥〶戴㤲㔸㠲㈳㌹昶晣㐵戰扥昲㔳攴㄰攱㜸て挵㠸㜶ㄹ㔲〹愸㤳㠲㍣扣摥挱换㈰晦㍦㔸㡡戸㜹㐹㜶晡㉦㌰戳昲㙡㌳㡡㉥㈱㡡㕥㘹㐵ㄱ〳戱攷ㄴ昲收散搷㡥㥡ㅦ昹戵摥晦攱㔱昳㑥㘰㤸㡦戴挶㄰㔴㘳㌰扥㘶っ㜴戵ㄸ〳㔷愱㔸ㅡ〳㜷戱つ攳昵㠱㌱㄰㝡㍢づ㈲㘳㜹㘳㠰㔱扣〴㤳㉦ㄶ㔴㡤㌹㌰㜸搶摡㘴搳ㄳ戶て搷㙢㠵㠷挸㍤搴㤳㌷づ摦搳收搶散㐹挳㌵散㉤㌲㝦慦㉢愰戶摣㘹摣搷㤶㑤搸攲㠲㈵㑢㘴愳㈵扣ㄲ㤱㍦㝤捤㜳戲戲㕢敡挰㔴昰〴㡥㝡㈵慢㘴㍥㠰㑦㐴攱〹㈱昵戹つ㍦摥晢攷〷ㅦ摤捤㝢㘹㈱慤㙡っ〴㜷ㄲ㥣愷攵㠰昰㙤散㑡挸㐶㝥㝥㜳㄰ㅦ㈲㔹昳㘵㌱㘶戸搲摥昱㜴㍢㑡〶㠴ㄷ㈳捣㠰昸㔶㠳㌱㠹ㅢづ㠱㌱㤹㙦㜲㙣捡捦㤷愴㌳㌰ㅦ㥢戸昴摥㐵〱㐲愵慤捡敡搰慥搴㝥〲愵㜳㡥ㄳ㘹戴〷㜹扥攴愳㈸㉦㌵㙢戵㥤搴㙡搲㑣㔴㠶㔱㈳㤲㔲㠸㌴㤰㐲攲㐷ㄶ㠶晥愵㤴㥡㐴㐲换〳㈴挴搰㥡㠳戹㍣昹慦〹〱㔱扢摥搷攱愷㉡搸㐵㘰㌱昲扡㜷㝡㜶愵搵ㄹ愹㈶〶㘵攵改攳〸ㄲ昲㤸挲っ㐶㘹㘵敥㔱㈴愲㐷ㅢ㐱㙡挵㡥㈷づ搲㘷〷㈱戶㠰戱㌵㥢㕥戵㥣㝤㠷㔳挵ㅤて攸㤹㡣㔴ㄸ捥㝡㘶攳攸㈹愳㜱㐱搵㕣㤰㐵搸ㅦ㈴㙢㡤㝡挲㈲攸㉣㘷ぢ捥㥦〸昳昱㝢㈰㤶て搷扢摥搸㕣㐲ㅤ攷㜴㘳㠱晣挱晥扡㈴㠱戱㌱㉡㌹〶ㄲ㜶㐵戵戲挱㈵昰㈹㌴㤱昶扣愲搷㤳ㅣ㑢㔱ㄸ㡤㡥㌸慢㑢㙤搱晦㡣㔳㑢捥㥡㘶㙤〶慣ㅢ昴晦㜱㘴㉣慢晦ㄵ㐶搹㈴捡敥づㄳ㝣搱ㄸ㈹㔹㌶㌸挳ㅤ㠱てㅢ㘱ㅡ㜹〴搶㘵㤲挱敤㈰㌵㠵㑦㔴㠳㘲㈹挱攱攱㑡㌷㕦㠲愸戵愵㙤摢搳㔶〰㌲ち愴晤㄰㈲愸㙤㝢㑥扡昵ㅣ㥢戹〷搹ㅢづ㕡㐵户攲㔵㑣㝦㘸ち攱摤㈱㝥㘱㘶挲收ㄹ㔵㕥㙣ㄶ㙡㔷㘰㈷㝡敦㐵㥢㐳㠷㈱戰て〹晦挳㡡㍡㌲㠶戰戲㤸〵扦㌶ㅡ㠸〵㤲愸ㅤ扣昳捣㈳㔵愳㡣て㔴て挳慢改㌳㙢㔵㈸扢挰户摣㝣ㄷ㠳㕢㠷摢㔸㜷挱昳㈳捡㜹㠴挱攴ㄲ敥扤㡦晢摡扣〷㡤㜵挳戵㜹慣搹㤹㜷㉤愷晤〰㌸㕤搹㈸㡤㈴挳㌱昹摤㜱㑥扦㡦㄰㜱ㅥ㝡㐷㔷敥㡡㘵㙦㠳愰昳昰戳㙤扡扣㠶换㜰㤴慤㈰捥晤㔹㌴㔵㙥㈷挰㑦㉦㠴〹扥㈸昴攷摤捡挴昳㔸ㄶㄹ〰改㔴挶〰㘸㑦搵摦㕢㡡慡ㄵㅥ㉤㐸㠵㌹攵扢㈸攷㉥〵慢㉤㌱て㐷つ㜹㠴㐰㕡ㄷ〰搱愳昰〸㈱挷㝦ㄶつ㙡攳捦㈲户晤昸㑦㉦㌹㍥㤵扦㕣㕦扣晦㠱㐸㜹攸㈷㔰慣㥦㈴㈸ㄳ搸〰〳㤱づ改愷㔸愴慣挹〴㐱㠴㔷㜷㈳㡤攷㜷攱扦㙦敤㝥攳㜵㍥㝦摦慤㐸㐱㠸愲挶㔵㔰㄰捡㔵㍣ㄹ㕦挵㍣㜲摢慦攲㥢㑢慤㘲㠰㌲㤲㌳搱㕤㠰扥㉥㠵戴㈲㔷攵㈱挱つ攵㑦㤱〸㐵愲㘱ㄶ〳㐴慣㙣㕢㐵〲㙤戹昳戲敤〲ㄲ㔱摢㠱㘸㝢㌴敥㐸挲户㍣搲㔰攲摤㐷扡㙦㌲㠱晦㌵ㄳ愸挷慣ㅤ㍡㕥㔷㠵㤰挰摡昸㜱㙣㕢搹㥥改㌰愸慦㍣ㄱ㘱㘸摦扥攸㐳㈹㌵っ㌳㠱㐲〲搳㤴ㄴ挵㡤㔴扥ㄲ㔵㝥改攵扡㤷ㄴ〵㜸㐰㐶㐱㘵㔲㥥慣晣㜸㔴㜹㍢㍥挲㤲㜵㔲扣㌴挰攷慤愸㌲㈹㔴㔶㝥㉣慡晣户敤㕢㙡㤵㈳㠲っ㝡搶㐸㉤〹㐶慦㍣〶挴㍥挸收改㕡㌳愹㐸㝢捣㈰㥢㈲㔴㐶㡢换㔲㤵昶攲晥㠷㡢㑦愲て攰㍡ㄳ㙥㝤㐰摡〶晦㌳挲㝥㕣㜳㥡㌰㝣〳㕦㍣㉦㈰扥散敡昲㡤㡤㌳收㘱ㄷㄹ摤收㝥て㠷慢搲慡㈲ㄱ搸〵改㘰㝦㤷昱挳㈷搸㤰昵晤㠸攲㘲㉡慦㡤㜴愶㐵㘴㉣㈵慤㍣ㅡ㘱㌶㜵愶㑥㌳晡攷㠱ㅣ挸㑢㐰㈶昴㉦〰〶戱㤷つ捣ㄸ愰㈰㤰㕣㝥〶〹晤ㄱ㠲㉦〲攴ㄴ㜲㍤改㈰昳㈵㠰晥攸晦愵ㄸ㕡㤰㡥ㄳ㔵㜹㈸ㅡ㉣㑥㐶晡㤷搹攰㌱㠰㉥㜸㙣㤵㤰〸㜳晡攳挸㠹て㑡〹㈲〷㝤㠲〵㕦㈵昸ㅡ㐰㑥攳㘴㔷扣㙢㕣㔳㠷㉡散敢㘸慡㜰㉢愴㐰晢㐶㤸攰㡢㜶〶攰搶昶㐶㌳捦挴搱㜷晣㠸㙥㌶㝣戰㝦〷㍥挰㕦攴愲扢昰晦㡦㘸搲挲㑦慢㥦散慣㉦㌲㠱挶昹昰攷㘲戳㍦㐰㍦㕣㔷摤搸㘴㡦户攱㤷㔵㌳捡㈳昸昷っ㝥捡〳ㄸ㠱愳㔰攵㘶攱㙦㈱つ挸㠲昹戰㠰扡㑢㝦ㄲ㐰㈱㡥㠹㈷晤㈹扥ㄱ戵散㕦晦㔶㤸攰㡢㐲扣㥥㘱愲ㅣ㌶㡦〶㈴慥㘵挱挹愶〱㠹㝦㔹㜰㈲㍥攰户㤱慢㐸㘴㈱搱愸㥥㠸戴㌴㜳㥦〱攸敢敡攷摣愸敥搴搳㑡昱晥搲晤昷扦摢㥦ㅥ扡㈰晤改摢㝢㥦㜹敢㌷㙦㍦昵收㘷㜶扤昳摥㜳捦扤昹㤷愷㕥㝦敦戵㤹㕤扦㝡攱㠵㕦摥昹晤搷摦㕥㙦㍥慦扥晣敥㠱攷ㅦㅡ㌹昹搰〳收戱敢昷㍥㜴捦㠹㈳㈳㤳攷つ㜷㜵㜵㜷㕦㌳昸敢昳慦ㅤ㌸昳挰㉢捡㉦晥戸搹㔱攴㜲㌹愰〰㠸㥥〱㉥㕢㑥攳㍢㐸㘰ㅡ㥣昱㐷㍡つ㉥昷っ㝥㑡㈹摣愸㌱扣㘴攱摣攰〴㘴㐱戱戱愰攷㍦㠴㔲戲收</t>
  </si>
  <si>
    <t>Decisioneering:7.0.0.0</t>
  </si>
  <si>
    <t>4b504e48-3b34-44dd-a0af-338ca8b71204</t>
  </si>
  <si>
    <t>CB_Block_7.0.0.0:1</t>
  </si>
  <si>
    <t>㜸〱敤㕣㕢㙣ㅣ㔷ㄹ摥㤹摤㔹敦慣敤搸㡤㤳戶改搵扤㐱挱搱㌶㑥ㅢ搲㔲㐲敡㑢㥣愴捤挵㠹㥤戴㔵㈹摢昱敥ㄹ㝢㤲㥤㔹㜷㘶搶㠹㑢愱㈹戴攵㉥搴昲〰㉤〵慡ち㈱攰〱〹ㅥ慡ㄶ㡡㄰ㄲㄲ愸㙡ㄱてㄵㄲて愰㔲㈱㜸〰愱㐸扣昴愱㔲昹扥㌳㌳扢戳扢摥戱扢㙤挱㐵㥥㘴晦㥣㌹昷㜳晥敢昹晦㌳㐹㈹愹㔴敡㉤㍣晣㤷㑦㠶㠹换㘶㤶㍤㕦搸㠵㠹㙡愵㈲㑡扥㔵㜵扣挲㤸敢ㅡ换㠷㉣捦㑦愳㐲戶㘸愱摣搳㡡㥥昵㠰挸ㄵ㤷㠴敢愱㤲㤶㑡攵㜲扡㡡㜲㜶挲摦㘰昴愲戳㔵㕦〶㘰㜶㘲晣攸摣㈹昴㍡攳㔷㕤戱㝤昸㘴搰㜶捦攸㘸〱㝦㜶散摥㕤搸戱㝤㜸愲㔶昱㙢慥搸攳㠸㥡敦ㅡ㤵敤挳搳戵戹㡡㔵扡㐳㉣捦㔶㑦ぢ㘷㡦㤸摢㜱攳㥣㜱搳捤愳㌷敤摡㘵摥㜲换捤㝤ㄸ㍡㜵㘴㘲㝣摡ㄵ愶昷㉥昵愹㜱捡㌷㑤㡡㤲挵戵〹攱㕡捥㝣㘱㘲ㅣ㝦㘳昳挷摢敥挲捣㠲㄰㍥㠷ㄶ慥㜰㑡挲搳搱戰搷ㅥ昳扣㥡扤挸捤搳敤㈹㉣戵㘴㜸扥㘶㑦㠸㑡㐵户愳㕥㜳昶㔱散㕤挵㔸敥戳㘷㠴攳㔹扥戵㘴昹换㔹㝢ㄶㅤ㤵晢敤ㄳ㥥㌸㙥㌸昳攲㠸㘱ぢ捤摥㕦戳捡㤹攰㐹愵㍦ㄸ㜵ㄱ㥦㤸㕣㝥㘱捣戳㈷ㄶっ㔷捥挸攳挶㈴搴㥤㜲㑢捤㜵慦改摣㉦愷㉥㐷㘰㥦搷㜵慥㠷㤲㤳㠶㕢慦㌹搲戹㘶戸昸收ㄹ摣搰戹㝥㙣㡦㥡摢㝣愸㜳ㅢ戹㤵捤戵㤵摥㤰扥攵㡥㘲㌱㝡㤶愰㠷㈰㐷㐰〴敡㜹㠲㕥㠲㍥〰㈵昳㙦㜰㐹扣㈱㡢搴愲愱ㄶ攷搴㘲㐹㉤㤶搵愲㔰㡢愶㕡㥣㔷㡢ぢ㙡搱㔲㡢愷搴攲㘹搴㠹㥥㕣㑦㡦ㅡ㍥㜷㥤摤㍤晡攷挳愳㔳㡦㍥昶换㉢㕦晡搱㝣扡㙦ㄳ㉡ㅤぢ㈷㌵改ㅡ㘷㐰㙡つ㉡摥㔹搸挱㍦慢㜳〵㤸挲摣㘵敥㌶㐷㐷换扢㜶ㄸ㌷ㅡㅡ㤷㤵㠰晣㈶㐲ㄹ㐴摤㍥昳㑥换㈹㔷捦㐸摣㕤㌶㙥㜸愲戱㜱㈳㘱搹㜸戵收㤴扤㑢㔷㉥㥣昱つ㕦㕣搲㕡搶攸愴慤搹っ搸㑡㜸㜲扣㉢㕡㥢㥤㌴㉡㌵㌱㜶搶ち㡡㉦㙦㈹戶愷摤敡㕣攷搲㈹㔷摣㕦㉦㙤㥢搱ㄸ㠴摡㤲散扢㙤㤵㐱㔱㌰慦攱㠹㠵慡㈷ㅣ㌹扤ㄱ㝢摡㉡㥤ㄶ敥㡣愰㐸ㄴ㘵戹搴慤㉣ち戹㝥攴愸㠳㠵㠲㕢换㔷挷㜳捤㝤㘷㝤㌰戳㈸㘳扥㡢挲昵㤷㘷㡤戹㡡戸戰愹㑡㌰㈶ち戶㌵㘵㑦㔵㑢㌵㙦愲敡昸㙥戵搲㕣㌲㔶㕥㌲㈰㘹捡㠷慢㘵㤱挹愴愴㔰㠰挰㑤愷ㄵ㈵昵攱捥扣㈰ㄱㄱ㐳㌱ㄹ昹攲㘶戲㉢ㅣ挷敡戰㡡㡡㈰㑤慡搷慥搲ㄹ攷㉢㘵㑣〲〷挶搶㐴晤挱㐱慦㕦愵摢㍡收摥摢捡慡㍡ㄴ慥㝥摦㤲㜰晣〳㠶㔳慥〸㌷㔱晢㈹㥣㤱㍥〰愰㥤㠷㐰攸戸㝢㔴㜵捡㔹㘵㔹㍢㘳㤵晤㠵散㠲戰收ㄷ㝣攴㐱㐳收㜲摣摡戶㐷扦〰㔹晡㘶㠲㈱㠰㝣㍥㤵摤挲㑡搹㍣㥥㤴㐶改㤴挰换㑤㠲㥣敤㥡㜸戹捦㥣戲㉡扥〸㠴昲㠰〹㡣〴㕡㑤愲慦㥦㈴敡ㅡ愵㐰㘱㙣㌱㈷㐰愵㠶攵昸换つ扥㙤攳㤲㠰㠸㌶㘴挱扡㤳〵ㄴ〵捤昲㈰㠱搷㐰㌴㉤搲㈰戹㜲㡣㠸挸〶〹㥡ㅤ㍤㌷ㄳㄹ敢㈷挸〸搴㡦ㄳ㈱㙢敦攸㉣㈳㐸散敤㐴捡㐶ㅤ昹㜱㐳㥡慤㘴换〷搲㙣㉢㌶㑥扦㤰攰㈲㠲㡢〹戶〱㈸㝦㠳㠴愳㤴㐳扡昹搱㉦挵扢㝥ㄹ挱攵〰㤰㑦㍡㘵㑥㈸慡㘸㐳慤挵㡥㘴扤㝥搸挹搲㈸づ㐴ㄱ㉤攳扡㥤搹㙦㑢㐴㠷㔶攷晡搰戵ㄹ愹㘳㍦搰㤹㌶攳换㈱㐵㈶㔴㡤慦㜵㤵慡昱㡤㘰搵㉥昵搶㤵㘸慡てㄳ㕣〵㄰㈸ㄶㅡ扢㙢戳收㘹㑥扥㉦㑣愲挰㄰敡㔲戹㠷㐴㑣昳㍦㐱挰戵ㅤ㕤㌶散㘷㥡㠲㈳收晢摥㝥摥摥㤹户㐳愴户攸捣つ㥤㐳㕦搱摢戴愰慦〶㝢㈹㝦敡愸㕦慥㐵戱㝥ㅤ挱〷〰㕡昴ぢ㑦摥㙦搷㑢㈰㑤㘲㍢㠶戹捤昴戸㐸ぢ㜷㜶㜹㔱㐸敤搳㘷捥ㅡ敥扣昰攱扤㌸㌸〹㍢戸敡扡愲㠲〳㙤㔹㘶昰散㜲㔱㜳愶㌷攵㔶㙤收㙦搸挷摥晢㐲㌱㘴㌲㙡㍡搵㘲ㅦ㈷搸㤹㌱㝦㔳㡣㜲愸㝦㙦散㉣㈴㘲㡤㥡挹㡢敤㤲捦㤶ㅢ㤲愴ぢ㐹㜲㍤戶㔵晦㄰〰愴㠴昲㠷㡥ㄲ㘵㠴搵戶换㙡捤搶㉡扤㝢〹㈷㤳ㄶ晦㘱㥢ㅣ改つ㥣戵攳昰ㅤ㜸晤昶㡣㘵搷㠵㐵慦㍤㉤摣ㄲ晣ち㔶㐵攴〳㤷㉣㐵捤㠶慣㜸㥦挸㡡㜴扡敤㉣㥤攰㕢㤳㜴搲㈲㈵ㄲ戹㍤戱㌰攱ㅣ摥㈰㉡扡㈰㈹㔴ㄲ摣㐲㜵〹㐴捡㘳摤つㄱ搳㠵㠸㈹㘰攳昴ㅢ〸㜶㄰㡣〲㘸扦㠳愴㔹敢挶㌳ㄴ搶戳㐴㜷㜶戱㤸捡ㄱつ搲㍤昸㑡㐷㘱㜵ㄳ㠷搹㐵昰ㄱ㠰ㄶ昳㠷捥挷〴㐲㤴㈸㡦ㄱ㈲慤㈵摤㍣㘹㠹㌳愴㠱㑤㈶㠲㑡ㄳ㌵捦慦摡㡣㉡昵㥢㤳搵㈳㔵㝦搲昲ㄶㄱ㠵ㅡ㌲挳挴㥤ぢ挲〱㜵戹戰㝤㕡昲慡㡢㡢愲慣㥢㌳搵ㅡ㐴摢挱挹昵㜰㈸挷晡㘰㑢捡㜳戹慡攰改敥㙣㡣㉥ㄴ㜹㈲㠶慦㤵㥥搸㌵㜹扥㜹攸ㅢ㘸散攸慣攵㔷㐴慦ㄹ㌰ㅤ搳㌹ㄳ扢㠸愸㐱戹挷㥣㕤㜰㠵㤸散㌷昷扢㔶戹㘲㌹㠲挸㠰㡤挹㐰摤㈱㌱㡦〸挱㜴㤵昱扦慡搳㙦捥扡㠶攳㉤ㅡっ㈶㉥㙦㙥㝡㤳㈱ㄱ捤ㅣ户ㅣて挳㐸㉣㌲㍤㘰捥㉣㔴捦㈰㕡㕢戳㥤晤挶愲户㉥戰㐲愲てㅥ㠹ㅡ㐵㔵㔴㔵挹愹戹㙥昱挳〳㜹㉡戵ㄳ扦っ㠱挴㔵㑡愳扦㍣㐱㝢搳慥て攳㌳戴搳㌹愷㍥㐴㡥敡㤹改㐴㈹㑣㑥搵㙦㘶㥢㕢〰㙥摦㝦攲㘰㈳㉡昷㡥攲搵ㅡ㍤晣〹㌲㕥㤲㐵㍤〸㐲晦摣愶㠰㔴㤸㐷捡〱〷〲攳㝣㙢㈵扦扣㈹敢㤰晡㌶㌵㤲㔳㠸㈲昵㤹㠷㡣㌹㔱㐱㉣摡㌶晣㑤挱ぢ捤㔸摢愸㜸㘱搹㐴搵戶つ㤲ㄶ挹㜲愶㘴㤰㠲挷㙡㝥昵戰攵攸㈶㠰愴扦㌰换㌸㡢㉣攳慣捣敡㌳㡦㌳㉣㈸搳散慢㍡㙦戸㤶扦㘰㕢愵ㅣ㕦ㄸ扡㕢ㄷ㌴〹㈶愷攴㡤㥥㐸㘶っ户㔸昳㈷㘰戲㜹〵愰扢〰㌹捡慤㈳晡㐱戹慡㤲挵ㅦ愵㑢挷ㄲ〴㡣昴㤲敡户愲㌷㑤摥㡣㠰挸㤱捦昹攸晥挵昹㠷㤰ㄳ昸攵㠸昵〴ㄲ㠱㐷㌰㈶攴改摥捥㥡㈷ㅣ换〷昶㠸戱㈹换㥦昴㠰㜲〰㈴攵昱昶ㄲ㠹搵㔸愳㤱扡㔶戸戲扤愸㐹㑤㕣搱㕥ㅥ搷ㅢ搷慥㔰ㅣ㘸㤴㤸㈲㔹慤㤲搴㉣㉢捣㜱㍤愹ㅡ㐵㉡敥㐸摢㈸㐹㙥搳挶扥㔳㡡扣〳挵㈴㘹㈶愵敦㤱㠴㠲㈰㉦愹〳㍡㡡晥晡㘴昲㠸㐵㙢㘸〳攴愹愷㠲扣晥㌰ㅣ㜸㄰㔷㑥捡㈲ㅦ扥㠱扦㌷㠵挹愳㌵扦愹挴㌸㍢ㄴ㤶㡣㔵㉡㐷ㅤ㔸〹㈵挳㉤慦ㄳ㤶挶摡〲つ㈳戹戳㕢敤ㅦ㙣㙦㡣ㄱ㐳㌶㘴㐸㈴挱てっ㌶〴㜳挵愲愹戴捥晡戹搵昵散ㅣ摦づぢ挳㤱ㄸ㤸昱换㤳㘲㐹㥡㘱つ㑢㝥㐸㌶愸㥦ㄶ愵ㅣ搵捤戱㌹て㉡摤愷ㅣて㔳㤲挱㜵昳㌸摤㔲戸挰〰戱ㅢ愶愶㑢㍥挲扡昵づ㜸㌲㔸㍦搸挱㡥〴㘱ㄳ㕡㘷㤴愰搹〴挲㙤㕥〴㜹愷㑢㡣㐲㤰㥡昲昹搷㕥攵愹㈷昹晣㜰㙦㉡㑡㠴㑣挴㔰㔷㠲昵〰攴挶愳㤲攴愲愱㈸㔸ㅥ㐸㌶㈹戴晡愲㍣㥡ㄸ晤㌴昹㕣ㅦ㌷㜸ㄸ挷ㅡ㈰摢㔴㜰挷捤户愰㑤㉢换㥢捣㠳㑥愹㔲㉢ぢ愹㡡㈳㔹㉤㌵昲扡挰㤷扣晥ㄷ㜰㔳挲扥㠴㥢㜲㄰㐷㈹㉥㤹㐸敡摥敥搶㍦㡥收㔲挸愱㡦㐰戶㌱昸㤸攰㤶㤳挱戰戶㍢ち戴て㌷㌷㉥㉦挸㡢㜳㄰㘹㙤㔹㤴㘵㠷㜰ㄷ慦ㅥ㐱㤶摣ㄶ慢㜶愸㝡愸㑡㥢㍤㤶㜵挰ち戲搶〵㡥戰捥㐰攰㘵戳㌰㐶扡攴づ㜶㤲㍡ㅦ㐶㜶捦㍦㈴㕦㔳攷昷㠶挶㠷挲昸㉥㑦㐱㈹散㉡ㄸ㠹〶户摡戰扡ㄵ㐶㝥㘹㜹敢户〱㈸っ〱搳愰㐵捤挰挰ㄹ㐷㝡㜵〳㠷挱挸㠴攸㘸㍣㤰捡ㄸ攵㄰ㅣ昶㐰ㅡ戸㠹〷改搹㉡㤴㤰扦㐵㕥ち㡢敥㈵㡥搸㌸〲㔵摤ぢ㕢㌲愷つㅦ㔷㕦㥣㙤㉤搹㘳攵㌲捤㕤昸攷搶〵㔶㜱㙤㈳㌰㐷户戴㕣挸㤲㙢愲㝤㜷㑤㑢㐱㜸㔱㜰攷㘴攱㠰攱㤷ㄶ㘶晣攵攰搲㔶户㈴愱晤〲晥㠸ㄵ㐷愷捤㥣㜱㜸〹㜵㠹㝢㥦㍦敤㔴捦㌸㜲㕥㥡挷ㅢ㝦戴㘲昵㥥ㅥ㑥㌲㥦㝡ぢ㝦攴愳愶戴ㄷ搱攳㕡愶捤づㅡづㄲ昶㈳㥦㐰ㅡっ㈳㥤㐰㈷戰摤敢㌷〶㐸㈷㕢㕡攸㐴ち㠲つ㐲㜱收摦㌵㐲㔱㝥づ戴㤲㔸㠲㈳㌹昶晣晢㘰㝤攵㘷挸㈱挲昱ㅥ㡡ㄱ敤㉡愴ㄲ㔰㈷〵㜹㜸扤㠳㤷㐱晥㝦戰ㄴ㜱昳㡡散昴㕦㘰㘶攵㠵㔶ㄴ㕤㐱ㄴ㍤摦㡥㈲〶㘲摦㔶挸㥢戳摦㌸㙡扥攷搷㝡晦㠷㐷捤摢㠱㘱㍥搲ㅡ㐳㔰㡤挱昸扡㌱㤰㙥㌳〶慥㐳戱㌴〶敥㘰ㅢ挶敢〳㘳㈰昴㜶ㅣ㐶挶敡挶〰愳㜸〹㈶㕦㉣愸ㅡ㜳㘰昰慣㜵愱㑤㑦搸〱㕣慦ㄵㅥ㈲昷㔰㑦摥〴㝣㑦ㄷ戵㘷㑦ㅢ慥㘱㙦㤳昹晢㕤〱戵攵捥攲扥戶㙣挲ㄶ㤷慣㔸㈲ㅢ慤攰㤵㠸晣改ㅢ㥥㤳戵摤㔲〷愶㠲㈷㜰搴㉢㌹㈵晢づ㝣㈲ち㑦〸愹㑦㙤昹昱晥扦㍣昰挸㕥摥㑢ぢ㘹㔵㘳㈰戸㥢攰㍣㉤〷㠴㙦㘳㔷㐲戶昲昳㥢挳昸㄰挹㕡慣㠸㜱挳㤵昶㡥愷摢㔱㌲㈰扣ㄸ㘱〶挴户ㅥ㡣㐹摣㜰〸㡣挹㐲㡢㘳㔳㝥扥㈴㥤㠱㠵搸挴愵昷㉥ち㄰㉡ㅤ㔵㔶㤷㜶愵昶㔳㈸㥤户㌹㤱㘶㝢㤰攷㑢㍥㡡昲㤳㔶慤戶㡢㕡㑤㥡㠹捡〸㙡㐴㔲ち㤱〶㔲㐸晣挸挲搰扦㤴㔲搳㐸㘸〵㠰㠴ㄸ㕡㙢㌰㤷㈷晦つ㈱㈰敡搷晢扡晣㔴〵扢〸㉣㐶㕥昷㙥捦慥戴㍡㈳搵挴愰慣㍣㝤ㅣ㐳㐲ㅥ㔳㤸挱㈸慤捣㍤㡥㐴昴㘸愳㐸慤搹昱挴㐱晡敤㈰挴ㄶ㌰戶㘶搳慢㤶户昷㌹㌵摣昱㠰㥥挹㑡㠵攱㙣㘶㌶㡥㥥㌲ㅡㄷ㔴捤〷㔹㠴〳㐱戲摥愸㌷㉣㠲捥㜲戶攱晣㠹㌰ㅦ扦〷㘲昹㐸愳敢慤慤㈵搴㜱㑥てㄶ挸ㅦ散慦㉢ㄲㄸㅢ愳㤲㘳㈰㘱搷㔴㉢ㄷ㕣〲㥦㐱ㄳ㘹捦㉢㝡㈳挹戱ㄴ㠵搱攸㠸戳搲㙡㥢晥㘷㥣㕡㜲搶㉣㙢㌳㘰摤愴晦㑦㈲㘳㔵晤慦㌰捡㈶㔱㜶㘷㤸攰㡢挶㐸挹慡挱ㄹ敥〸㝣搸〸搳挸㈳戰㉥㤳っ㙥〷愹ㄹ㝣愲ㅡㄴ㑢〹づて㔷愶昵ㄲ㐴扤㉤㙤摢摥㡥〲㤰㔱㈰敤〷㄰㐱ㅤ摢㜳搲敤攷搸散摤挸摥㜲搸㉡戹㔵慦㙡晡挳㌳〸敦づ昳ぢ㌳ㄳ㌶捦㤸昲晤㔶愱㜶つ㜶愲敦ㅥ戴㌹㜲ㄴ〲晢㠸昰摦慤愸㈳㘳〸㙢㡢㔹昰㙢愳挱㔸㈰㠹摡挱扢挰㍣㔶㌳㉡昸㐰昵㈸扣㥡㍥戳搶㠵戲ぢ㝣换慤㜷㌱戸㜵戸㡤㜵〷㍣㍦愲㔲㐰ㄸ㑣㉥攱㥥㝢戹慦慤㝢搰㕣㌷㕣㥢挷㥡摤㜹搷昲摡昷㠰搳戵㡤搲㑣㌲ㅣ㤳摦ㅤ攷昵㝢〹ㄱ攷愱㜷㜴敤慥㔸昶㌶〴㍡て㍦摢愶换㙢愴〲㐷搹ㅡ攲摣㥦㐴㔳攵㌶〲晣昴㘲㤸攰㡢㐲㝦摥慤㑣㍣㠳㘵㤱〱㤰㑥㘵つ㠰捥㔴晤㥤㤵愸㕡攱搱㠲㔴㤸㔷扥㡤㜲敥㔲戰摡㌲昳㜰搴㤰㐷〸愴㜵〱㄰㍤ち㡦㄰㜲晣愷搰愰㍥晥㍣㜲㍢㡦晦捤ㄵ挷愷昲㤷敢㡢昷㍦ㄸ㈹て晤ㄴ㡡昵搳〴ㄵ〲ㅢ㘰㌰搲㈱〳ㄴ㡢㤴㌵搹㈰㠸昰挲㕥愴昱晣㍥晣昷戵扤慦扣捣攷㥦㝢ㄵ㈹〸㔱搴扣ちち㐲戹㡡挷攳慢㔸㐴㙥攷㔵㝣㙤愵㔵っ㔲㐶㜲㈶扡ぢ搰㥦㔶㐸㉢㜲㔵ㅥㄲ摣㔰晥ㄴ㠹㔰㈴㥡㘶㌱㐸挴捡戶㌵㈴搰㤶㍢㉦摢㉥㈱ㄱ戵ㅤ㡣戶㐷攳㡥㈴㝣换㈳つ㈵摥㝤愴晢㈶ㅢ昸㕦戳㠱㝡捣搹愱攳㜵㕤〸〹慣㡤ㅦ挷㜶㤴敤搹㉥㠳晡捡ㄷ㈳っㅤ㌸㄰㝤㈸愵㠶㘱㈶㔰㐸㘰㥡㤲愲戸㤱捡ㄷ愲捡㍦㜹慥攱㈵㐵〱ㅥ㤰㔱㔰㤹㤴㈷㉢㝦㍥慡扣ㄳㅦ㘱挹㍡㈹㕥ㅡ攰昳㕡㔴㤹ㄴ㉡㉢㍦ㄶ㔵晥挷捥㙤昵捡ㄱ㐱〶㍤㙢愴㤶〴愳㔷ㅥ〳㘲ㅦ㘴昳㜴慤㤹㔴愴扤㘶㤰㑤ㄱ㉡愳挵ㄵ愹㑡晢㜰晦挳挵㈷搱㠷㜰㥤〹户㍥㈰㙤㠳晦ㄹ攱㈰慥㌹㑤ㅡ扥㠱㉦㥥㤷㄰㕦㜶㜵昹挶挶㔹昳愸㡢㡣ㅥ昳愰㠷挳㔵㜹㕤㤱〸散㠲㑣戰扦慢昸攱ㄳ㙣挸挶㝥㐴㜱㌱㤵搷㐶扡搳㈲㌲㤶㤲㔱ㅥ㠹㌰㥢㍡搷愰ㄹ晤搳㐰づ攴㈵㈰ㄳ晡㘷〰㠳搸换ㄶ㘶っ㔲㄰㐸㉥㍦㠷㠴晥㌰挱㘷〱昲ち戹㥥㜴㤰晤ㅣ挰㐰昴晦㔲っ㉦㐹挷㠹慡㍣ㄸつㄶ㈷㈳晤㔱㌶㜸っ㈰つ㡦慤ㄲㄲ㘱㕥晦㍣㜲攲㠳㔲㠲挸㐱扦挸㠲㉦ㄱ㝣ㄹ㈰慦㜱戲㙢摥㌵慥愹㑢ㄵ昶ㄵ㌴㔵戸ㄵ㔲愰㝤㌵㑣昰㐵㍢〷㜰㙢㘷愳㤹㘷攲攸㍢㝥㐴㌷㥢㍥搸摦㠷て昰㤷戹攸㌴晥晦ㄱ㑤㕡昸ㄹ昵愳摤昵㐵㈶搰㌸ㅦ晥㕣㙣昶㍢攸㠷敢㙡ㄸ㥢散昱㘳昸攵搴慣昲㌰晥㍤㠷㥦㜲㍦㐶攰㈸㔴戹㌹昸㕢㐸〳戲㘰㌱㉣愰敥搲ㅦ〷㔰㠸㘳攲㐹㝦㠲㙦㐴㉤晢搷扦ㅥ㈶昸愲㄰慦攷㤸愸㠴捤愳〱㠹㙢㔹㜰扡㘵㐰攲㕦ㄶ㥣㡡て昸つ攴㉡ㄲ㔹㐸㌴慢㈷㈲㉤挳摣㈷〱晡搳〳㥣ㅢ搵㥤㝡㔶㈹摤㔷扥敦扥㌷〶㌲挳㤷㘴敥扡慤敦挹搷㕥㝡晤㠹㔷㍦戱攷敦㙦㍥晤昴慢㝦㝤攲攵㌷㕦㥣摢昳㥢㘷㥦晤昵敤摦㝤昹昵捤收㌳敡㜳㙦ㅣ㝡收挱搱搳て摥㙦㥥昸昰晥〷敦㍥㜵㙣㜴晡㠲㤱㜴扡愷攷㠳㐳扦扤昸晡挱㜳昷㍦慦晣敡㡦ㄷ㌹㡡㕣㉥〷ㄴ〰搱㌳挸㘵换㘹㝣ぢ〹㑣㠳㌳㝥㑦愷挱攵㥥挳㑦㈹㠷ㅢ㌵㡥㤷ㅣ㥣ㅢ㥣㠰㉣㈸㌵ㄷ昴晥〷㌳㘹戱搷</t>
  </si>
  <si>
    <t>Purchase price</t>
  </si>
  <si>
    <t>Percent down</t>
  </si>
  <si>
    <t>Mortgage interest rate</t>
  </si>
  <si>
    <t>Down payment</t>
  </si>
  <si>
    <t>Insurance</t>
  </si>
  <si>
    <t>Sale price</t>
  </si>
  <si>
    <t>CASH FLOW ANALYSIS</t>
  </si>
  <si>
    <t>Upgrade costs</t>
  </si>
  <si>
    <t>NPV</t>
  </si>
  <si>
    <t>Loan Amount</t>
  </si>
  <si>
    <t>Month</t>
  </si>
  <si>
    <t>Interest</t>
  </si>
  <si>
    <t>Principal</t>
  </si>
  <si>
    <t>Balance</t>
  </si>
  <si>
    <t>Payment</t>
  </si>
  <si>
    <t>Mortgage term (months)</t>
  </si>
  <si>
    <t>Monthly mortgage rate</t>
  </si>
  <si>
    <t>Mortgage payments</t>
  </si>
  <si>
    <t>Present value of sale cash flows</t>
  </si>
  <si>
    <t>Hurdle rate (annual)</t>
  </si>
  <si>
    <t>Hurdle rate (monthly)</t>
  </si>
  <si>
    <t>Upgrade estimates</t>
  </si>
  <si>
    <t>high</t>
  </si>
  <si>
    <t>most likely</t>
  </si>
  <si>
    <t>low</t>
  </si>
  <si>
    <t>Insurance (annual)</t>
  </si>
  <si>
    <t>Closing costs/credits</t>
  </si>
  <si>
    <t>Mortgage loan balance</t>
  </si>
  <si>
    <t>Assume taxes are paid monthly to mortgage servicer</t>
  </si>
  <si>
    <t>Months on market estimates</t>
  </si>
  <si>
    <t>Enter your data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</si>
  <si>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</si>
  <si>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</si>
  <si>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</si>
  <si>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</si>
  <si>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</si>
  <si>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</si>
  <si>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</si>
  <si>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</si>
  <si>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</si>
  <si>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</si>
  <si>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</si>
  <si>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</si>
  <si>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0df59464-41d1-4a26-9e0e-b269599b447f</t>
  </si>
  <si>
    <t>CB_Block_0</t>
  </si>
  <si>
    <t>Crystal ball forecast</t>
  </si>
  <si>
    <t>Property taxes</t>
  </si>
  <si>
    <t>appraisal</t>
  </si>
  <si>
    <t>credit report</t>
  </si>
  <si>
    <t>tax service fee</t>
  </si>
  <si>
    <t>flood certification</t>
  </si>
  <si>
    <t>attorney</t>
  </si>
  <si>
    <t>title insurance (owner and mortgage)</t>
  </si>
  <si>
    <t>title endorsements</t>
  </si>
  <si>
    <t>deed recording</t>
  </si>
  <si>
    <t>mortgage recording</t>
  </si>
  <si>
    <t>deed plotting</t>
  </si>
  <si>
    <t>survey</t>
  </si>
  <si>
    <t>TOTAL</t>
  </si>
  <si>
    <t>HOA fees</t>
  </si>
  <si>
    <t>HOA fees (monthly)</t>
  </si>
  <si>
    <t>interest (if partial month, assumed zero here)</t>
  </si>
  <si>
    <t>tax escrow (1 quarter + 20%)</t>
  </si>
  <si>
    <t>advance property tax (1 quarter)</t>
  </si>
  <si>
    <t>tax credit from seller (assumed zero)</t>
  </si>
  <si>
    <t>HOA-1 month fee</t>
  </si>
  <si>
    <t>HOA - 3 month deposit</t>
  </si>
  <si>
    <t>HOA - operating contribution</t>
  </si>
  <si>
    <t>Purchase closing costs</t>
  </si>
  <si>
    <t>Sale closing costs</t>
  </si>
  <si>
    <t>hazard insurance (1 quarter)</t>
  </si>
  <si>
    <t>NOTE:  Future tax and insurance costs are assumed to be included with mortgage payment monthly, so only credit is refund of escrow account</t>
  </si>
  <si>
    <t>HOA - 3 month deposit refund</t>
  </si>
  <si>
    <t>tax credit from buyer (assumed zero)</t>
  </si>
  <si>
    <t>Escrow refund</t>
  </si>
  <si>
    <t>Realtor commissions</t>
  </si>
  <si>
    <t>Realtor commission</t>
  </si>
  <si>
    <t>Transfer taxes</t>
  </si>
  <si>
    <t>Property tax (quarterly)</t>
  </si>
  <si>
    <t>Transfer tax rate</t>
  </si>
  <si>
    <t>Crystal ball assumption</t>
  </si>
  <si>
    <t>Insurance (monthly)</t>
  </si>
  <si>
    <t>Monthly payment</t>
  </si>
  <si>
    <t>Months on market</t>
  </si>
  <si>
    <t>Present value of monthly payments</t>
  </si>
  <si>
    <t>Property tax (monthly)</t>
  </si>
  <si>
    <t>Address</t>
  </si>
  <si>
    <t>Sale Price</t>
  </si>
  <si>
    <t>Months on Market</t>
  </si>
  <si>
    <t>Sale Date</t>
  </si>
  <si>
    <t>notary/mailings</t>
  </si>
  <si>
    <t>Calculated - leave it alone</t>
  </si>
  <si>
    <t>Mortgage term (years, up to 40)</t>
  </si>
  <si>
    <t>604 Edison</t>
  </si>
  <si>
    <t>325 Evanston</t>
  </si>
  <si>
    <t>List Price</t>
  </si>
  <si>
    <t>583 Edison</t>
  </si>
  <si>
    <t>Days on Market</t>
  </si>
  <si>
    <t>141 Bennington</t>
  </si>
  <si>
    <t>481 Madison</t>
  </si>
  <si>
    <t>633 Twin Rivers N</t>
  </si>
  <si>
    <t>417 Bolton</t>
  </si>
  <si>
    <t>437 Kellington</t>
  </si>
  <si>
    <t>767 Twin Rivers N</t>
  </si>
  <si>
    <t>593 Edison</t>
  </si>
  <si>
    <t>634 Twin Rivers N</t>
  </si>
  <si>
    <t>128 Probasco</t>
  </si>
  <si>
    <t>396 Bolton</t>
  </si>
  <si>
    <t>556 Fairfield</t>
  </si>
  <si>
    <t>306 Evanston</t>
  </si>
  <si>
    <t>Changes can be made to the gray cells</t>
  </si>
  <si>
    <t>441 Kellington</t>
  </si>
  <si>
    <t>144 Harbinson</t>
  </si>
  <si>
    <t>419 Kellington</t>
  </si>
  <si>
    <t>(Note: changes may also be made in closing costs sheet)</t>
  </si>
  <si>
    <t>KEY:</t>
  </si>
  <si>
    <t>30 Covington</t>
  </si>
  <si>
    <t>Paid monthly</t>
  </si>
  <si>
    <t>300 Bolton</t>
  </si>
  <si>
    <t>86 Garrison</t>
  </si>
  <si>
    <t>5 Overton</t>
  </si>
  <si>
    <t>549 Fairfield</t>
  </si>
  <si>
    <t>644 Ithaca</t>
  </si>
  <si>
    <t>391 Jefferson</t>
  </si>
  <si>
    <t>444 Kellington</t>
  </si>
  <si>
    <t>60 Bennington</t>
  </si>
  <si>
    <t>93 Bennington</t>
  </si>
  <si>
    <t>908 Jamestown</t>
  </si>
  <si>
    <t>88 Garrison</t>
  </si>
  <si>
    <t>216 Canterbury</t>
  </si>
  <si>
    <t>3 Covington</t>
  </si>
  <si>
    <t>317 Evanston</t>
  </si>
  <si>
    <t>77 Garrison</t>
  </si>
  <si>
    <t>Average sale price</t>
  </si>
  <si>
    <t>Max sale price</t>
  </si>
  <si>
    <t>Min sale price</t>
  </si>
  <si>
    <t>Inspection</t>
  </si>
  <si>
    <t>Closing and upfront costs</t>
  </si>
  <si>
    <t>Upfront cash flows</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</si>
</sst>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_(&quot;$&quot;* #,##0_);_(&quot;$&quot;* \(#,##0\);_(&quot;$&quot;* &quot;-&quot;??_);_(@_)"/>
    <numFmt numFmtId="165" formatCode="0.0%"/>
    <numFmt numFmtId="166" formatCode="0.0"/>
  </numFmts>
  <fonts count="12">
    <font>
      <sz val="11"/>
      <color theme="1"/>
      <name val="Calibri"/>
      <family val="2"/>
      <scheme val="minor"/>
    </font>
    <font>
      <sz val="11"/>
      <color indexed="8"/>
      <name val="Calibri"/>
      <family val="2"/>
    </font>
    <font>
      <b/>
      <sz val="11"/>
      <color indexed="8"/>
      <name val="Calibri"/>
      <family val="2"/>
    </font>
    <font>
      <u/>
      <sz val="11"/>
      <color indexed="8"/>
      <name val="Calibri"/>
      <family val="2"/>
    </font>
    <font>
      <sz val="11"/>
      <name val="Calibri"/>
      <family val="2"/>
    </font>
    <font>
      <u val="singleAccounting"/>
      <sz val="11"/>
      <color indexed="8"/>
      <name val="Calibri"/>
      <family val="2"/>
    </font>
    <font>
      <u/>
      <sz val="11"/>
      <name val="Calibri"/>
      <family val="2"/>
    </font>
    <font>
      <sz val="8"/>
      <name val="Calibri"/>
      <family val="2"/>
    </font>
    <font>
      <b/>
      <sz val="10"/>
      <name val="Arial"/>
      <family val="2"/>
    </font>
    <font>
      <b/>
      <u/>
      <sz val="11"/>
      <color theme="1"/>
      <name val="Calibri"/>
      <family val="2"/>
      <scheme val="minor"/>
    </font>
    <font>
      <u/>
      <sz val="11"/>
      <color theme="1"/>
      <name val="Calibri"/>
      <family val="2"/>
      <scheme val="minor"/>
    </font>
    <font>
      <b/>
      <u/>
      <sz val="11"/>
      <color indexed="8"/>
      <name val="Calibri"/>
      <family val="2"/>
    </font>
  </fonts>
  <fills count="8">
    <fill>
      <patternFill patternType="none"/>
    </fill>
    <fill>
      <patternFill patternType="gray125"/>
    </fill>
    <fill>
      <patternFill patternType="solid">
        <fgColor indexed="22"/>
        <bgColor indexed="64"/>
      </patternFill>
    </fill>
    <fill>
      <patternFill patternType="solid">
        <fgColor indexed="11"/>
        <bgColor indexed="64"/>
      </patternFill>
    </fill>
    <fill>
      <patternFill patternType="solid">
        <fgColor indexed="15"/>
        <bgColor indexed="64"/>
      </patternFill>
    </fill>
    <fill>
      <patternFill patternType="solid">
        <fgColor rgb="FF66FF33"/>
        <bgColor indexed="64"/>
      </patternFill>
    </fill>
    <fill>
      <patternFill patternType="solid">
        <fgColor rgb="FF00FFFF"/>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164" fontId="0" fillId="0" borderId="0" xfId="1" applyNumberFormat="1" applyFont="1"/>
    <xf numFmtId="0" fontId="3" fillId="0" borderId="0" xfId="0" applyFont="1"/>
    <xf numFmtId="0" fontId="2" fillId="0" borderId="0" xfId="0" applyFont="1"/>
    <xf numFmtId="44" fontId="0" fillId="0" borderId="0" xfId="0" applyNumberFormat="1"/>
    <xf numFmtId="44" fontId="4" fillId="0" borderId="0" xfId="0" applyNumberFormat="1" applyFont="1"/>
    <xf numFmtId="44" fontId="3" fillId="0" borderId="0" xfId="0" applyNumberFormat="1" applyFont="1"/>
    <xf numFmtId="164" fontId="5" fillId="0" borderId="0" xfId="1" applyNumberFormat="1" applyFont="1"/>
    <xf numFmtId="0" fontId="0" fillId="0" borderId="0" xfId="0" applyAlignment="1">
      <alignment horizontal="right"/>
    </xf>
    <xf numFmtId="44" fontId="6" fillId="0" borderId="0" xfId="0" applyNumberFormat="1" applyFont="1"/>
    <xf numFmtId="0" fontId="0" fillId="2" borderId="1" xfId="0" applyFill="1" applyBorder="1"/>
    <xf numFmtId="164" fontId="0" fillId="2" borderId="1" xfId="0" applyNumberFormat="1" applyFill="1" applyBorder="1"/>
    <xf numFmtId="0" fontId="0" fillId="2" borderId="2" xfId="0" applyFill="1" applyBorder="1" applyAlignment="1"/>
    <xf numFmtId="0" fontId="0" fillId="2" borderId="3" xfId="0" applyFill="1" applyBorder="1" applyAlignment="1"/>
    <xf numFmtId="0" fontId="0" fillId="0" borderId="0" xfId="0" quotePrefix="1"/>
    <xf numFmtId="0" fontId="4" fillId="0" borderId="0" xfId="0" applyFont="1"/>
    <xf numFmtId="9" fontId="4" fillId="2" borderId="1" xfId="0" applyNumberFormat="1" applyFont="1" applyFill="1" applyBorder="1"/>
    <xf numFmtId="10" fontId="4" fillId="0" borderId="0" xfId="0" applyNumberFormat="1" applyFont="1"/>
    <xf numFmtId="164" fontId="4" fillId="2" borderId="1" xfId="1" applyNumberFormat="1" applyFont="1" applyFill="1" applyBorder="1"/>
    <xf numFmtId="42" fontId="4" fillId="3" borderId="0" xfId="0" applyNumberFormat="1" applyFont="1" applyFill="1"/>
    <xf numFmtId="1" fontId="4" fillId="3" borderId="0" xfId="1" applyNumberFormat="1" applyFont="1" applyFill="1"/>
    <xf numFmtId="0" fontId="4" fillId="0" borderId="0" xfId="0" applyFont="1" applyFill="1"/>
    <xf numFmtId="1" fontId="4" fillId="2" borderId="1" xfId="0" applyNumberFormat="1" applyFont="1" applyFill="1" applyBorder="1"/>
    <xf numFmtId="1" fontId="4" fillId="0" borderId="0" xfId="0" applyNumberFormat="1" applyFont="1"/>
    <xf numFmtId="0" fontId="6" fillId="0" borderId="0" xfId="0" applyFont="1"/>
    <xf numFmtId="164" fontId="4" fillId="0" borderId="0" xfId="0" applyNumberFormat="1" applyFont="1"/>
    <xf numFmtId="164" fontId="4" fillId="3" borderId="0" xfId="1" applyNumberFormat="1" applyFont="1" applyFill="1"/>
    <xf numFmtId="42" fontId="4" fillId="0" borderId="0" xfId="0" applyNumberFormat="1" applyFont="1"/>
    <xf numFmtId="164" fontId="4" fillId="4" borderId="0" xfId="0" applyNumberFormat="1" applyFont="1" applyFill="1"/>
    <xf numFmtId="0" fontId="0" fillId="5" borderId="2" xfId="0" applyFill="1" applyBorder="1"/>
    <xf numFmtId="0" fontId="0" fillId="5" borderId="3" xfId="0" applyFill="1" applyBorder="1"/>
    <xf numFmtId="0" fontId="0" fillId="0" borderId="2" xfId="0" applyBorder="1"/>
    <xf numFmtId="0" fontId="0" fillId="0" borderId="3" xfId="0" applyBorder="1"/>
    <xf numFmtId="0" fontId="0" fillId="6" borderId="2" xfId="0" applyFill="1" applyBorder="1"/>
    <xf numFmtId="0" fontId="0" fillId="6" borderId="3" xfId="0" applyFill="1" applyBorder="1"/>
    <xf numFmtId="0" fontId="0" fillId="0" borderId="1" xfId="0" applyBorder="1"/>
    <xf numFmtId="0" fontId="0" fillId="0" borderId="1" xfId="0" applyFill="1" applyBorder="1"/>
    <xf numFmtId="0" fontId="8" fillId="0" borderId="1" xfId="0" applyFont="1" applyBorder="1"/>
    <xf numFmtId="164" fontId="0" fillId="0" borderId="1" xfId="1" applyNumberFormat="1" applyFont="1" applyBorder="1"/>
    <xf numFmtId="164" fontId="0" fillId="0" borderId="1" xfId="1" applyNumberFormat="1" applyFont="1" applyFill="1" applyBorder="1"/>
    <xf numFmtId="164" fontId="8" fillId="0" borderId="1" xfId="1" applyNumberFormat="1" applyFont="1" applyBorder="1"/>
    <xf numFmtId="0" fontId="0" fillId="0" borderId="0" xfId="0" applyBorder="1"/>
    <xf numFmtId="164" fontId="0" fillId="0" borderId="0" xfId="1" applyNumberFormat="1" applyFont="1" applyFill="1" applyBorder="1"/>
    <xf numFmtId="164" fontId="0" fillId="0" borderId="0" xfId="1" applyNumberFormat="1" applyFont="1" applyBorder="1"/>
    <xf numFmtId="0" fontId="0" fillId="0" borderId="0" xfId="0" applyFill="1"/>
    <xf numFmtId="165" fontId="0" fillId="2" borderId="1" xfId="2" applyNumberFormat="1" applyFont="1" applyFill="1" applyBorder="1"/>
    <xf numFmtId="10" fontId="0" fillId="2" borderId="1" xfId="2" applyNumberFormat="1" applyFont="1" applyFill="1" applyBorder="1"/>
    <xf numFmtId="164" fontId="4" fillId="0" borderId="0" xfId="1" applyNumberFormat="1" applyFont="1"/>
    <xf numFmtId="166" fontId="0" fillId="0" borderId="0" xfId="0" applyNumberFormat="1"/>
    <xf numFmtId="0" fontId="9" fillId="0" borderId="0" xfId="0" applyFont="1"/>
    <xf numFmtId="0" fontId="10" fillId="0" borderId="0" xfId="0" applyFont="1"/>
    <xf numFmtId="0" fontId="0" fillId="0" borderId="0" xfId="0" applyFill="1" applyBorder="1"/>
    <xf numFmtId="1" fontId="4" fillId="0" borderId="0" xfId="0" applyNumberFormat="1" applyFont="1" applyFill="1" applyBorder="1"/>
    <xf numFmtId="0" fontId="0" fillId="0" borderId="0" xfId="0" applyFill="1" applyAlignment="1">
      <alignment horizontal="right"/>
    </xf>
    <xf numFmtId="164" fontId="0" fillId="7" borderId="1" xfId="1" applyNumberFormat="1" applyFont="1" applyFill="1" applyBorder="1"/>
    <xf numFmtId="164" fontId="10" fillId="0" borderId="0" xfId="1" applyNumberFormat="1" applyFont="1"/>
    <xf numFmtId="1" fontId="10" fillId="0" borderId="0" xfId="1" applyNumberFormat="1" applyFont="1"/>
    <xf numFmtId="1" fontId="0" fillId="0" borderId="0" xfId="1" applyNumberFormat="1" applyFont="1"/>
    <xf numFmtId="0" fontId="11" fillId="0" borderId="0" xfId="0" applyFont="1"/>
    <xf numFmtId="14" fontId="0" fillId="0" borderId="0" xfId="0" applyNumberFormat="1"/>
    <xf numFmtId="164" fontId="0" fillId="2" borderId="1" xfId="1" applyNumberFormat="1" applyFont="1" applyFill="1" applyBorder="1"/>
    <xf numFmtId="0" fontId="0" fillId="0" borderId="4" xfId="0" applyBorder="1"/>
    <xf numFmtId="44" fontId="4" fillId="0" borderId="5" xfId="0" applyNumberFormat="1" applyFont="1" applyBorder="1"/>
    <xf numFmtId="164" fontId="0" fillId="0" borderId="5" xfId="1" applyNumberFormat="1" applyFont="1" applyBorder="1"/>
    <xf numFmtId="0" fontId="0" fillId="0" borderId="6" xfId="0" applyBorder="1"/>
    <xf numFmtId="0" fontId="0" fillId="0" borderId="7" xfId="0" applyBorder="1"/>
    <xf numFmtId="44" fontId="4" fillId="0" borderId="0" xfId="0" applyNumberFormat="1" applyFont="1" applyBorder="1"/>
    <xf numFmtId="9" fontId="0" fillId="0" borderId="0" xfId="0" applyNumberFormat="1" applyBorder="1"/>
    <xf numFmtId="0" fontId="0" fillId="0" borderId="8" xfId="0" applyBorder="1"/>
    <xf numFmtId="10" fontId="0" fillId="0" borderId="0" xfId="0" applyNumberFormat="1" applyBorder="1"/>
    <xf numFmtId="1" fontId="0" fillId="0" borderId="0" xfId="0" applyNumberFormat="1" applyBorder="1"/>
    <xf numFmtId="44" fontId="0" fillId="0" borderId="0" xfId="0" applyNumberFormat="1" applyBorder="1"/>
    <xf numFmtId="8" fontId="0" fillId="0" borderId="0" xfId="0" applyNumberFormat="1" applyBorder="1"/>
    <xf numFmtId="0" fontId="0" fillId="0" borderId="9" xfId="0" applyBorder="1"/>
    <xf numFmtId="44" fontId="4" fillId="0" borderId="10" xfId="0" applyNumberFormat="1" applyFont="1" applyBorder="1"/>
    <xf numFmtId="8" fontId="0" fillId="0" borderId="10" xfId="0" applyNumberFormat="1" applyBorder="1"/>
    <xf numFmtId="8" fontId="0" fillId="0" borderId="11" xfId="0" applyNumberFormat="1" applyBorder="1"/>
    <xf numFmtId="44" fontId="0" fillId="0" borderId="6" xfId="1" applyFont="1" applyBorder="1"/>
    <xf numFmtId="44" fontId="0" fillId="0" borderId="8" xfId="1" applyFont="1" applyBorder="1"/>
    <xf numFmtId="1" fontId="0" fillId="0" borderId="8" xfId="0" applyNumberFormat="1" applyBorder="1"/>
    <xf numFmtId="10" fontId="0" fillId="0" borderId="8" xfId="2" applyNumberFormat="1" applyFont="1" applyBorder="1"/>
    <xf numFmtId="164" fontId="0" fillId="0" borderId="6" xfId="0" applyNumberFormat="1" applyBorder="1"/>
    <xf numFmtId="164" fontId="0" fillId="0" borderId="8" xfId="0" applyNumberFormat="1" applyBorder="1"/>
    <xf numFmtId="164" fontId="0" fillId="0" borderId="11" xfId="0" applyNumberFormat="1" applyBorder="1"/>
    <xf numFmtId="0" fontId="0" fillId="0" borderId="0" xfId="0" applyFill="1" applyBorder="1" applyAlignment="1">
      <alignment horizontal="right"/>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00FFFF"/>
      <color rgb="FF66FF33"/>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3" t="s">
        <v>39</v>
      </c>
    </row>
    <row r="3" spans="1:3">
      <c r="A3" t="s">
        <v>40</v>
      </c>
      <c r="B3" t="s">
        <v>41</v>
      </c>
      <c r="C3">
        <v>0</v>
      </c>
    </row>
    <row r="4" spans="1:3">
      <c r="A4" t="s">
        <v>42</v>
      </c>
    </row>
    <row r="5" spans="1:3">
      <c r="A5" t="s">
        <v>43</v>
      </c>
    </row>
    <row r="7" spans="1:3">
      <c r="A7" s="3" t="s">
        <v>44</v>
      </c>
      <c r="B7" t="s">
        <v>45</v>
      </c>
    </row>
    <row r="8" spans="1:3">
      <c r="B8">
        <v>2</v>
      </c>
    </row>
    <row r="10" spans="1:3">
      <c r="A10" t="s">
        <v>46</v>
      </c>
    </row>
    <row r="11" spans="1:3">
      <c r="A11" t="e">
        <f>CB_DATA_!#REF!</f>
        <v>#REF!</v>
      </c>
      <c r="B11" t="e">
        <f>Results.Data!#REF!</f>
        <v>#REF!</v>
      </c>
    </row>
    <row r="13" spans="1:3">
      <c r="A13" t="s">
        <v>47</v>
      </c>
    </row>
    <row r="14" spans="1:3">
      <c r="A14" t="s">
        <v>51</v>
      </c>
      <c r="B14" t="s">
        <v>5</v>
      </c>
    </row>
    <row r="16" spans="1:3">
      <c r="A16" t="s">
        <v>48</v>
      </c>
    </row>
    <row r="19" spans="1:2">
      <c r="A19" t="s">
        <v>49</v>
      </c>
    </row>
    <row r="20" spans="1:2">
      <c r="A20">
        <v>28</v>
      </c>
      <c r="B20">
        <v>31</v>
      </c>
    </row>
    <row r="25" spans="1:2">
      <c r="A25" s="3" t="s">
        <v>50</v>
      </c>
    </row>
    <row r="26" spans="1:2">
      <c r="A26" s="14" t="s">
        <v>52</v>
      </c>
      <c r="B26" s="14" t="s">
        <v>6</v>
      </c>
    </row>
    <row r="27" spans="1:2">
      <c r="A27" t="s">
        <v>7</v>
      </c>
      <c r="B27" t="s">
        <v>0</v>
      </c>
    </row>
    <row r="28" spans="1:2">
      <c r="A28" s="14" t="s">
        <v>4</v>
      </c>
      <c r="B28" s="14" t="s">
        <v>4</v>
      </c>
    </row>
    <row r="29" spans="1:2">
      <c r="B29" s="14" t="s">
        <v>52</v>
      </c>
    </row>
    <row r="30" spans="1:2">
      <c r="B30" t="s">
        <v>3</v>
      </c>
    </row>
    <row r="31" spans="1:2">
      <c r="B31" s="14" t="s">
        <v>4</v>
      </c>
    </row>
  </sheetData>
  <phoneticPr fontId="7"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L31"/>
  <sheetViews>
    <sheetView topLeftCell="A7" workbookViewId="0">
      <selection activeCell="B9" sqref="B9"/>
    </sheetView>
  </sheetViews>
  <sheetFormatPr defaultRowHeight="15"/>
  <cols>
    <col min="1" max="1" width="35" customWidth="1"/>
    <col min="2" max="2" width="13" style="15" bestFit="1" customWidth="1"/>
    <col min="5" max="5" width="24.28515625" bestFit="1" customWidth="1"/>
    <col min="6" max="6" width="10.7109375" bestFit="1" customWidth="1"/>
    <col min="8" max="8" width="24.28515625" bestFit="1" customWidth="1"/>
    <col min="11" max="11" width="5.28515625" customWidth="1"/>
    <col min="12" max="12" width="13.85546875" customWidth="1"/>
  </cols>
  <sheetData>
    <row r="1" spans="1:12">
      <c r="A1" t="s">
        <v>27</v>
      </c>
      <c r="B1" s="16">
        <v>0.3</v>
      </c>
      <c r="F1" s="58" t="s">
        <v>123</v>
      </c>
      <c r="G1" t="s">
        <v>122</v>
      </c>
    </row>
    <row r="2" spans="1:12">
      <c r="A2" t="s">
        <v>28</v>
      </c>
      <c r="B2" s="17">
        <f>(1+B1)^(1/12) - 1</f>
        <v>2.2104450593615876E-2</v>
      </c>
      <c r="G2" s="12" t="s">
        <v>38</v>
      </c>
      <c r="H2" s="13"/>
    </row>
    <row r="3" spans="1:12">
      <c r="G3" s="29" t="s">
        <v>88</v>
      </c>
      <c r="H3" s="30"/>
    </row>
    <row r="4" spans="1:12">
      <c r="A4" t="s">
        <v>8</v>
      </c>
      <c r="B4" s="18">
        <v>160000</v>
      </c>
      <c r="C4" s="1"/>
      <c r="D4" s="1"/>
      <c r="E4" s="1"/>
      <c r="G4" s="33" t="s">
        <v>53</v>
      </c>
      <c r="H4" s="34"/>
    </row>
    <row r="5" spans="1:12">
      <c r="B5" s="21"/>
      <c r="G5" s="31" t="s">
        <v>99</v>
      </c>
      <c r="H5" s="32"/>
    </row>
    <row r="6" spans="1:12">
      <c r="A6" t="s">
        <v>9</v>
      </c>
      <c r="B6" s="16">
        <v>0.2</v>
      </c>
    </row>
    <row r="7" spans="1:12">
      <c r="A7" t="s">
        <v>10</v>
      </c>
      <c r="B7" s="16">
        <v>0.05</v>
      </c>
    </row>
    <row r="8" spans="1:12">
      <c r="A8" t="s">
        <v>100</v>
      </c>
      <c r="B8" s="22">
        <v>1</v>
      </c>
    </row>
    <row r="9" spans="1:12">
      <c r="B9" s="52"/>
    </row>
    <row r="10" spans="1:12" ht="17.25">
      <c r="A10" t="s">
        <v>13</v>
      </c>
      <c r="B10" s="19">
        <v>208000</v>
      </c>
      <c r="E10" s="7" t="s">
        <v>1</v>
      </c>
      <c r="F10" s="1"/>
      <c r="H10" s="7" t="s">
        <v>37</v>
      </c>
      <c r="I10" s="1"/>
    </row>
    <row r="11" spans="1:12">
      <c r="A11" t="s">
        <v>91</v>
      </c>
      <c r="B11" s="20">
        <v>6</v>
      </c>
      <c r="E11" s="8" t="s">
        <v>32</v>
      </c>
      <c r="F11" s="60">
        <f>B4</f>
        <v>160000</v>
      </c>
      <c r="H11" s="8" t="s">
        <v>32</v>
      </c>
      <c r="I11" s="10">
        <v>2</v>
      </c>
    </row>
    <row r="12" spans="1:12">
      <c r="B12" s="23"/>
      <c r="E12" s="8" t="s">
        <v>31</v>
      </c>
      <c r="F12" s="60">
        <f>Comparables!I3</f>
        <v>208285.71428571429</v>
      </c>
      <c r="H12" s="8" t="s">
        <v>31</v>
      </c>
      <c r="I12" s="10">
        <v>6</v>
      </c>
    </row>
    <row r="13" spans="1:12">
      <c r="A13" s="3" t="s">
        <v>14</v>
      </c>
      <c r="E13" s="8" t="s">
        <v>30</v>
      </c>
      <c r="F13" s="60">
        <f>Comparables!I4</f>
        <v>246000</v>
      </c>
      <c r="H13" s="8" t="s">
        <v>30</v>
      </c>
      <c r="I13" s="10">
        <v>10</v>
      </c>
    </row>
    <row r="14" spans="1:12" s="2" customFormat="1">
      <c r="A14" s="2" t="s">
        <v>146</v>
      </c>
      <c r="B14" s="24"/>
      <c r="E14" s="8"/>
      <c r="F14" s="51"/>
      <c r="G14" s="44"/>
      <c r="H14" s="53"/>
      <c r="I14" s="51"/>
    </row>
    <row r="15" spans="1:12">
      <c r="A15" t="s">
        <v>11</v>
      </c>
      <c r="B15" s="25">
        <f>-$B$6*B4</f>
        <v>-32000</v>
      </c>
      <c r="F15" s="44"/>
      <c r="G15" s="44"/>
      <c r="H15" s="44"/>
      <c r="I15" s="44"/>
    </row>
    <row r="16" spans="1:12">
      <c r="A16" t="s">
        <v>145</v>
      </c>
      <c r="B16" s="25">
        <f>-'Closing costs'!B26-F16</f>
        <v>-8332.5</v>
      </c>
      <c r="C16" s="44"/>
      <c r="E16" s="84" t="s">
        <v>144</v>
      </c>
      <c r="F16" s="60">
        <v>150</v>
      </c>
      <c r="L16" s="4"/>
    </row>
    <row r="18" spans="1:9">
      <c r="A18" s="2" t="s">
        <v>2</v>
      </c>
    </row>
    <row r="19" spans="1:9">
      <c r="A19" t="s">
        <v>25</v>
      </c>
      <c r="B19" s="47">
        <f>Mortgage!D11</f>
        <v>-60945.574108056135</v>
      </c>
    </row>
    <row r="20" spans="1:9" ht="17.25">
      <c r="A20" t="s">
        <v>15</v>
      </c>
      <c r="B20" s="26">
        <v>-15000</v>
      </c>
      <c r="H20" s="7" t="s">
        <v>29</v>
      </c>
      <c r="I20" s="1"/>
    </row>
    <row r="21" spans="1:9">
      <c r="A21" t="s">
        <v>12</v>
      </c>
      <c r="B21" s="25">
        <f>Insurance!B7</f>
        <v>-310.53748925446763</v>
      </c>
      <c r="C21" s="44"/>
      <c r="E21" t="s">
        <v>33</v>
      </c>
      <c r="F21" s="11">
        <v>670</v>
      </c>
      <c r="H21" s="8" t="s">
        <v>32</v>
      </c>
      <c r="I21" s="10">
        <v>8000</v>
      </c>
    </row>
    <row r="22" spans="1:9">
      <c r="A22" t="s">
        <v>54</v>
      </c>
      <c r="B22" s="25">
        <f>Taxes!B7</f>
        <v>-2595.5372236194307</v>
      </c>
      <c r="C22" s="44"/>
      <c r="E22" t="s">
        <v>86</v>
      </c>
      <c r="F22" s="11">
        <v>1400</v>
      </c>
      <c r="H22" s="8" t="s">
        <v>31</v>
      </c>
      <c r="I22" s="10">
        <v>15000</v>
      </c>
    </row>
    <row r="23" spans="1:9">
      <c r="A23" t="s">
        <v>67</v>
      </c>
      <c r="B23" s="47">
        <f>HOA!B6</f>
        <v>-917.70780406544168</v>
      </c>
      <c r="C23" s="44"/>
      <c r="E23" t="s">
        <v>68</v>
      </c>
      <c r="F23" s="11">
        <v>165</v>
      </c>
      <c r="H23" s="8" t="s">
        <v>30</v>
      </c>
      <c r="I23" s="10">
        <v>20000</v>
      </c>
    </row>
    <row r="25" spans="1:9">
      <c r="A25" s="2" t="s">
        <v>26</v>
      </c>
    </row>
    <row r="26" spans="1:9">
      <c r="A26" t="s">
        <v>13</v>
      </c>
      <c r="B26" s="27">
        <f>B10/(1+B2)^B11</f>
        <v>182428.06801586197</v>
      </c>
    </row>
    <row r="27" spans="1:9">
      <c r="A27" t="s">
        <v>35</v>
      </c>
      <c r="B27" s="25">
        <f>-VLOOKUP(Results.Data!B11,Mortgage!A14:E373,5)/(1+B2)^B11</f>
        <v>-56831.865621008503</v>
      </c>
    </row>
    <row r="28" spans="1:9">
      <c r="A28" t="s">
        <v>34</v>
      </c>
      <c r="B28" s="25">
        <f>-'Closing costs'!E13/(1+Results.Data!B2)^Results.Data!B11</f>
        <v>-10774.657767186847</v>
      </c>
      <c r="C28" s="44"/>
      <c r="E28" t="s">
        <v>84</v>
      </c>
      <c r="F28" s="45">
        <v>0.06</v>
      </c>
      <c r="H28" t="s">
        <v>87</v>
      </c>
      <c r="I28" s="46">
        <v>5.0000000000000001E-3</v>
      </c>
    </row>
    <row r="30" spans="1:9">
      <c r="A30" s="2" t="s">
        <v>16</v>
      </c>
      <c r="B30" s="28">
        <f>SUM(B15:B16,B19:B23,B26:B28)</f>
        <v>-5280.311997328874</v>
      </c>
    </row>
    <row r="31" spans="1:9">
      <c r="B31" s="5"/>
    </row>
  </sheetData>
  <phoneticPr fontId="7"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2:E493"/>
  <sheetViews>
    <sheetView topLeftCell="A7" workbookViewId="0">
      <selection activeCell="I13" sqref="I13"/>
    </sheetView>
  </sheetViews>
  <sheetFormatPr defaultRowHeight="15"/>
  <cols>
    <col min="1" max="1" width="13" customWidth="1"/>
    <col min="2" max="2" width="15.5703125" style="5" customWidth="1"/>
    <col min="3" max="4" width="12.28515625" bestFit="1" customWidth="1"/>
    <col min="5" max="5" width="15" style="4" bestFit="1" customWidth="1"/>
  </cols>
  <sheetData>
    <row r="2" spans="1:5">
      <c r="A2" s="61" t="s">
        <v>17</v>
      </c>
      <c r="B2" s="62"/>
      <c r="C2" s="63">
        <f>Results.Data!B4+Results.Data!B15</f>
        <v>128000</v>
      </c>
      <c r="D2" s="64"/>
    </row>
    <row r="3" spans="1:5">
      <c r="A3" s="65" t="str">
        <f>Results.Data!A7</f>
        <v>Mortgage interest rate</v>
      </c>
      <c r="B3" s="66"/>
      <c r="C3" s="67">
        <f>Results.Data!B7</f>
        <v>0.05</v>
      </c>
      <c r="D3" s="68"/>
    </row>
    <row r="4" spans="1:5">
      <c r="A4" s="65" t="s">
        <v>24</v>
      </c>
      <c r="B4" s="66"/>
      <c r="C4" s="69">
        <f>C3/12</f>
        <v>4.1666666666666666E-3</v>
      </c>
      <c r="D4" s="68"/>
    </row>
    <row r="5" spans="1:5">
      <c r="A5" s="65" t="str">
        <f>Results.Data!A8</f>
        <v>Mortgage term (years, up to 40)</v>
      </c>
      <c r="B5" s="66"/>
      <c r="C5" s="70">
        <f>Results.Data!B8</f>
        <v>1</v>
      </c>
      <c r="D5" s="68"/>
    </row>
    <row r="6" spans="1:5">
      <c r="A6" s="65" t="s">
        <v>23</v>
      </c>
      <c r="B6" s="66"/>
      <c r="C6" s="70">
        <f>12*C5</f>
        <v>12</v>
      </c>
      <c r="D6" s="68"/>
    </row>
    <row r="7" spans="1:5">
      <c r="A7" s="65" t="s">
        <v>90</v>
      </c>
      <c r="B7" s="66"/>
      <c r="C7" s="71">
        <f>PMT(C4,C6,C2)</f>
        <v>-10957.757668923745</v>
      </c>
      <c r="D7" s="68"/>
    </row>
    <row r="8" spans="1:5">
      <c r="A8" s="65"/>
      <c r="B8" s="66"/>
      <c r="C8" s="72"/>
      <c r="D8" s="68"/>
    </row>
    <row r="9" spans="1:5">
      <c r="A9" s="65" t="str">
        <f>Results.Data!A2</f>
        <v>Hurdle rate (monthly)</v>
      </c>
      <c r="B9" s="66"/>
      <c r="C9" s="69">
        <f>Results.Data!B2</f>
        <v>2.2104450593615876E-2</v>
      </c>
      <c r="D9" s="68"/>
    </row>
    <row r="10" spans="1:5">
      <c r="A10" s="65" t="str">
        <f>Results.Data!A11</f>
        <v>Months on market</v>
      </c>
      <c r="B10" s="66"/>
      <c r="C10" s="70">
        <f>Results.Data!B11</f>
        <v>6</v>
      </c>
      <c r="D10" s="68"/>
    </row>
    <row r="11" spans="1:5">
      <c r="A11" s="73" t="s">
        <v>92</v>
      </c>
      <c r="B11" s="74"/>
      <c r="C11" s="75"/>
      <c r="D11" s="76">
        <f>-PV(C9,C10,C7)</f>
        <v>-60945.574108056135</v>
      </c>
    </row>
    <row r="13" spans="1:5">
      <c r="A13" s="2" t="s">
        <v>18</v>
      </c>
      <c r="B13" s="9" t="s">
        <v>22</v>
      </c>
      <c r="C13" s="2" t="s">
        <v>19</v>
      </c>
      <c r="D13" s="2" t="s">
        <v>20</v>
      </c>
      <c r="E13" s="6" t="s">
        <v>21</v>
      </c>
    </row>
    <row r="14" spans="1:5">
      <c r="A14">
        <v>1</v>
      </c>
      <c r="B14" s="5">
        <f>$C$7</f>
        <v>-10957.757668923745</v>
      </c>
      <c r="C14" s="4">
        <f>-C4*C2</f>
        <v>-533.33333333333337</v>
      </c>
      <c r="D14" s="5">
        <f>B14-C14</f>
        <v>-10424.424335590411</v>
      </c>
      <c r="E14" s="4">
        <f>C2+D14</f>
        <v>117575.57566440958</v>
      </c>
    </row>
    <row r="15" spans="1:5">
      <c r="A15">
        <v>2</v>
      </c>
      <c r="B15" s="5">
        <f>IF(E14&lt;0.01,0,$C$7)</f>
        <v>-10957.757668923745</v>
      </c>
      <c r="C15" s="4">
        <f>-$C$4*E14</f>
        <v>-489.89823193503992</v>
      </c>
      <c r="D15" s="5">
        <f>B15-C15</f>
        <v>-10467.859436988705</v>
      </c>
      <c r="E15" s="4">
        <f>IF(E14&lt;0.01,0,E14+D15)</f>
        <v>107107.71622742088</v>
      </c>
    </row>
    <row r="16" spans="1:5">
      <c r="A16">
        <v>3</v>
      </c>
      <c r="B16" s="5">
        <f t="shared" ref="B16:B79" si="0">IF(E15&lt;0.01,0,$C$7)</f>
        <v>-10957.757668923745</v>
      </c>
      <c r="C16" s="4">
        <f t="shared" ref="C16:C79" si="1">-$C$4*E15</f>
        <v>-446.28215094758701</v>
      </c>
      <c r="D16" s="5">
        <f t="shared" ref="D16:D79" si="2">B16-C16</f>
        <v>-10511.475517976158</v>
      </c>
      <c r="E16" s="4">
        <f t="shared" ref="E16:E79" si="3">IF(E15&lt;0.01,0,E15+D16)</f>
        <v>96596.240709444726</v>
      </c>
    </row>
    <row r="17" spans="1:5">
      <c r="A17">
        <v>4</v>
      </c>
      <c r="B17" s="5">
        <f t="shared" si="0"/>
        <v>-10957.757668923745</v>
      </c>
      <c r="C17" s="4">
        <f t="shared" si="1"/>
        <v>-402.484336289353</v>
      </c>
      <c r="D17" s="5">
        <f t="shared" si="2"/>
        <v>-10555.273332634391</v>
      </c>
      <c r="E17" s="4">
        <f t="shared" si="3"/>
        <v>86040.967376810338</v>
      </c>
    </row>
    <row r="18" spans="1:5">
      <c r="A18">
        <v>5</v>
      </c>
      <c r="B18" s="5">
        <f t="shared" si="0"/>
        <v>-10957.757668923745</v>
      </c>
      <c r="C18" s="4">
        <f t="shared" si="1"/>
        <v>-358.50403073670975</v>
      </c>
      <c r="D18" s="5">
        <f t="shared" si="2"/>
        <v>-10599.253638187036</v>
      </c>
      <c r="E18" s="4">
        <f t="shared" si="3"/>
        <v>75441.713738623308</v>
      </c>
    </row>
    <row r="19" spans="1:5">
      <c r="A19">
        <v>6</v>
      </c>
      <c r="B19" s="5">
        <f t="shared" si="0"/>
        <v>-10957.757668923745</v>
      </c>
      <c r="C19" s="4">
        <f t="shared" si="1"/>
        <v>-314.34047391093043</v>
      </c>
      <c r="D19" s="5">
        <f t="shared" si="2"/>
        <v>-10643.417195012815</v>
      </c>
      <c r="E19" s="4">
        <f t="shared" si="3"/>
        <v>64798.296543610493</v>
      </c>
    </row>
    <row r="20" spans="1:5">
      <c r="A20">
        <v>7</v>
      </c>
      <c r="B20" s="5">
        <f t="shared" si="0"/>
        <v>-10957.757668923745</v>
      </c>
      <c r="C20" s="4">
        <f t="shared" si="1"/>
        <v>-269.99290226504371</v>
      </c>
      <c r="D20" s="5">
        <f t="shared" si="2"/>
        <v>-10687.764766658702</v>
      </c>
      <c r="E20" s="4">
        <f t="shared" si="3"/>
        <v>54110.531776951793</v>
      </c>
    </row>
    <row r="21" spans="1:5">
      <c r="A21">
        <v>8</v>
      </c>
      <c r="B21" s="5">
        <f t="shared" si="0"/>
        <v>-10957.757668923745</v>
      </c>
      <c r="C21" s="4">
        <f t="shared" si="1"/>
        <v>-225.46054907063248</v>
      </c>
      <c r="D21" s="5">
        <f t="shared" si="2"/>
        <v>-10732.297119853112</v>
      </c>
      <c r="E21" s="4">
        <f t="shared" si="3"/>
        <v>43378.234657098685</v>
      </c>
    </row>
    <row r="22" spans="1:5">
      <c r="A22">
        <v>9</v>
      </c>
      <c r="B22" s="5">
        <f t="shared" si="0"/>
        <v>-10957.757668923745</v>
      </c>
      <c r="C22" s="4">
        <f t="shared" si="1"/>
        <v>-180.74264440457785</v>
      </c>
      <c r="D22" s="5">
        <f t="shared" si="2"/>
        <v>-10777.015024519167</v>
      </c>
      <c r="E22" s="4">
        <f t="shared" si="3"/>
        <v>32601.219632579516</v>
      </c>
    </row>
    <row r="23" spans="1:5">
      <c r="A23">
        <v>10</v>
      </c>
      <c r="B23" s="5">
        <f t="shared" si="0"/>
        <v>-10957.757668923745</v>
      </c>
      <c r="C23" s="4">
        <f t="shared" si="1"/>
        <v>-135.83841513574799</v>
      </c>
      <c r="D23" s="5">
        <f t="shared" si="2"/>
        <v>-10821.919253787997</v>
      </c>
      <c r="E23" s="4">
        <f t="shared" si="3"/>
        <v>21779.300378791519</v>
      </c>
    </row>
    <row r="24" spans="1:5">
      <c r="A24">
        <v>11</v>
      </c>
      <c r="B24" s="5">
        <f t="shared" si="0"/>
        <v>-10957.757668923745</v>
      </c>
      <c r="C24" s="4">
        <f t="shared" si="1"/>
        <v>-90.747084911631333</v>
      </c>
      <c r="D24" s="5">
        <f t="shared" si="2"/>
        <v>-10867.010584012114</v>
      </c>
      <c r="E24" s="4">
        <f t="shared" si="3"/>
        <v>10912.289794779404</v>
      </c>
    </row>
    <row r="25" spans="1:5">
      <c r="A25">
        <v>12</v>
      </c>
      <c r="B25" s="5">
        <f t="shared" si="0"/>
        <v>-10957.757668923745</v>
      </c>
      <c r="C25" s="4">
        <f t="shared" si="1"/>
        <v>-45.467874144914184</v>
      </c>
      <c r="D25" s="5">
        <f t="shared" si="2"/>
        <v>-10912.289794778831</v>
      </c>
      <c r="E25" s="4">
        <f t="shared" si="3"/>
        <v>5.7298166211694479E-10</v>
      </c>
    </row>
    <row r="26" spans="1:5">
      <c r="A26">
        <v>13</v>
      </c>
      <c r="B26" s="5">
        <f t="shared" si="0"/>
        <v>0</v>
      </c>
      <c r="C26" s="4">
        <f t="shared" si="1"/>
        <v>-2.3874235921539366E-12</v>
      </c>
      <c r="D26" s="5">
        <f t="shared" si="2"/>
        <v>2.3874235921539366E-12</v>
      </c>
      <c r="E26" s="4">
        <f t="shared" si="3"/>
        <v>0</v>
      </c>
    </row>
    <row r="27" spans="1:5">
      <c r="A27">
        <v>14</v>
      </c>
      <c r="B27" s="5">
        <f t="shared" si="0"/>
        <v>0</v>
      </c>
      <c r="C27" s="4">
        <f t="shared" si="1"/>
        <v>0</v>
      </c>
      <c r="D27" s="5">
        <f t="shared" si="2"/>
        <v>0</v>
      </c>
      <c r="E27" s="4">
        <f t="shared" si="3"/>
        <v>0</v>
      </c>
    </row>
    <row r="28" spans="1:5">
      <c r="A28">
        <v>15</v>
      </c>
      <c r="B28" s="5">
        <f t="shared" si="0"/>
        <v>0</v>
      </c>
      <c r="C28" s="4">
        <f t="shared" si="1"/>
        <v>0</v>
      </c>
      <c r="D28" s="5">
        <f t="shared" si="2"/>
        <v>0</v>
      </c>
      <c r="E28" s="4">
        <f t="shared" si="3"/>
        <v>0</v>
      </c>
    </row>
    <row r="29" spans="1:5">
      <c r="A29">
        <v>16</v>
      </c>
      <c r="B29" s="5">
        <f t="shared" si="0"/>
        <v>0</v>
      </c>
      <c r="C29" s="4">
        <f t="shared" si="1"/>
        <v>0</v>
      </c>
      <c r="D29" s="5">
        <f t="shared" si="2"/>
        <v>0</v>
      </c>
      <c r="E29" s="4">
        <f t="shared" si="3"/>
        <v>0</v>
      </c>
    </row>
    <row r="30" spans="1:5">
      <c r="A30">
        <v>17</v>
      </c>
      <c r="B30" s="5">
        <f t="shared" si="0"/>
        <v>0</v>
      </c>
      <c r="C30" s="4">
        <f t="shared" si="1"/>
        <v>0</v>
      </c>
      <c r="D30" s="5">
        <f t="shared" si="2"/>
        <v>0</v>
      </c>
      <c r="E30" s="4">
        <f t="shared" si="3"/>
        <v>0</v>
      </c>
    </row>
    <row r="31" spans="1:5">
      <c r="A31">
        <v>18</v>
      </c>
      <c r="B31" s="5">
        <f t="shared" si="0"/>
        <v>0</v>
      </c>
      <c r="C31" s="4">
        <f t="shared" si="1"/>
        <v>0</v>
      </c>
      <c r="D31" s="5">
        <f t="shared" si="2"/>
        <v>0</v>
      </c>
      <c r="E31" s="4">
        <f t="shared" si="3"/>
        <v>0</v>
      </c>
    </row>
    <row r="32" spans="1:5">
      <c r="A32">
        <v>19</v>
      </c>
      <c r="B32" s="5">
        <f t="shared" si="0"/>
        <v>0</v>
      </c>
      <c r="C32" s="4">
        <f t="shared" si="1"/>
        <v>0</v>
      </c>
      <c r="D32" s="5">
        <f t="shared" si="2"/>
        <v>0</v>
      </c>
      <c r="E32" s="4">
        <f t="shared" si="3"/>
        <v>0</v>
      </c>
    </row>
    <row r="33" spans="1:5">
      <c r="A33">
        <v>20</v>
      </c>
      <c r="B33" s="5">
        <f t="shared" si="0"/>
        <v>0</v>
      </c>
      <c r="C33" s="4">
        <f t="shared" si="1"/>
        <v>0</v>
      </c>
      <c r="D33" s="5">
        <f t="shared" si="2"/>
        <v>0</v>
      </c>
      <c r="E33" s="4">
        <f t="shared" si="3"/>
        <v>0</v>
      </c>
    </row>
    <row r="34" spans="1:5">
      <c r="A34">
        <v>21</v>
      </c>
      <c r="B34" s="5">
        <f t="shared" si="0"/>
        <v>0</v>
      </c>
      <c r="C34" s="4">
        <f t="shared" si="1"/>
        <v>0</v>
      </c>
      <c r="D34" s="5">
        <f t="shared" si="2"/>
        <v>0</v>
      </c>
      <c r="E34" s="4">
        <f t="shared" si="3"/>
        <v>0</v>
      </c>
    </row>
    <row r="35" spans="1:5">
      <c r="A35">
        <v>22</v>
      </c>
      <c r="B35" s="5">
        <f t="shared" si="0"/>
        <v>0</v>
      </c>
      <c r="C35" s="4">
        <f t="shared" si="1"/>
        <v>0</v>
      </c>
      <c r="D35" s="5">
        <f t="shared" si="2"/>
        <v>0</v>
      </c>
      <c r="E35" s="4">
        <f t="shared" si="3"/>
        <v>0</v>
      </c>
    </row>
    <row r="36" spans="1:5">
      <c r="A36">
        <v>23</v>
      </c>
      <c r="B36" s="5">
        <f t="shared" si="0"/>
        <v>0</v>
      </c>
      <c r="C36" s="4">
        <f t="shared" si="1"/>
        <v>0</v>
      </c>
      <c r="D36" s="5">
        <f t="shared" si="2"/>
        <v>0</v>
      </c>
      <c r="E36" s="4">
        <f t="shared" si="3"/>
        <v>0</v>
      </c>
    </row>
    <row r="37" spans="1:5">
      <c r="A37">
        <v>24</v>
      </c>
      <c r="B37" s="5">
        <f t="shared" si="0"/>
        <v>0</v>
      </c>
      <c r="C37" s="4">
        <f t="shared" si="1"/>
        <v>0</v>
      </c>
      <c r="D37" s="5">
        <f t="shared" si="2"/>
        <v>0</v>
      </c>
      <c r="E37" s="4">
        <f t="shared" si="3"/>
        <v>0</v>
      </c>
    </row>
    <row r="38" spans="1:5">
      <c r="A38">
        <v>25</v>
      </c>
      <c r="B38" s="5">
        <f t="shared" si="0"/>
        <v>0</v>
      </c>
      <c r="C38" s="4">
        <f t="shared" si="1"/>
        <v>0</v>
      </c>
      <c r="D38" s="5">
        <f t="shared" si="2"/>
        <v>0</v>
      </c>
      <c r="E38" s="4">
        <f t="shared" si="3"/>
        <v>0</v>
      </c>
    </row>
    <row r="39" spans="1:5">
      <c r="A39">
        <v>26</v>
      </c>
      <c r="B39" s="5">
        <f t="shared" si="0"/>
        <v>0</v>
      </c>
      <c r="C39" s="4">
        <f t="shared" si="1"/>
        <v>0</v>
      </c>
      <c r="D39" s="5">
        <f t="shared" si="2"/>
        <v>0</v>
      </c>
      <c r="E39" s="4">
        <f t="shared" si="3"/>
        <v>0</v>
      </c>
    </row>
    <row r="40" spans="1:5">
      <c r="A40">
        <v>27</v>
      </c>
      <c r="B40" s="5">
        <f t="shared" si="0"/>
        <v>0</v>
      </c>
      <c r="C40" s="4">
        <f t="shared" si="1"/>
        <v>0</v>
      </c>
      <c r="D40" s="5">
        <f t="shared" si="2"/>
        <v>0</v>
      </c>
      <c r="E40" s="4">
        <f t="shared" si="3"/>
        <v>0</v>
      </c>
    </row>
    <row r="41" spans="1:5">
      <c r="A41">
        <v>28</v>
      </c>
      <c r="B41" s="5">
        <f t="shared" si="0"/>
        <v>0</v>
      </c>
      <c r="C41" s="4">
        <f t="shared" si="1"/>
        <v>0</v>
      </c>
      <c r="D41" s="5">
        <f t="shared" si="2"/>
        <v>0</v>
      </c>
      <c r="E41" s="4">
        <f t="shared" si="3"/>
        <v>0</v>
      </c>
    </row>
    <row r="42" spans="1:5">
      <c r="A42">
        <v>29</v>
      </c>
      <c r="B42" s="5">
        <f t="shared" si="0"/>
        <v>0</v>
      </c>
      <c r="C42" s="4">
        <f t="shared" si="1"/>
        <v>0</v>
      </c>
      <c r="D42" s="5">
        <f t="shared" si="2"/>
        <v>0</v>
      </c>
      <c r="E42" s="4">
        <f t="shared" si="3"/>
        <v>0</v>
      </c>
    </row>
    <row r="43" spans="1:5">
      <c r="A43">
        <v>30</v>
      </c>
      <c r="B43" s="5">
        <f t="shared" si="0"/>
        <v>0</v>
      </c>
      <c r="C43" s="4">
        <f t="shared" si="1"/>
        <v>0</v>
      </c>
      <c r="D43" s="5">
        <f t="shared" si="2"/>
        <v>0</v>
      </c>
      <c r="E43" s="4">
        <f t="shared" si="3"/>
        <v>0</v>
      </c>
    </row>
    <row r="44" spans="1:5">
      <c r="A44">
        <v>31</v>
      </c>
      <c r="B44" s="5">
        <f t="shared" si="0"/>
        <v>0</v>
      </c>
      <c r="C44" s="4">
        <f t="shared" si="1"/>
        <v>0</v>
      </c>
      <c r="D44" s="5">
        <f t="shared" si="2"/>
        <v>0</v>
      </c>
      <c r="E44" s="4">
        <f t="shared" si="3"/>
        <v>0</v>
      </c>
    </row>
    <row r="45" spans="1:5">
      <c r="A45">
        <v>32</v>
      </c>
      <c r="B45" s="5">
        <f t="shared" si="0"/>
        <v>0</v>
      </c>
      <c r="C45" s="4">
        <f t="shared" si="1"/>
        <v>0</v>
      </c>
      <c r="D45" s="5">
        <f t="shared" si="2"/>
        <v>0</v>
      </c>
      <c r="E45" s="4">
        <f t="shared" si="3"/>
        <v>0</v>
      </c>
    </row>
    <row r="46" spans="1:5">
      <c r="A46">
        <v>33</v>
      </c>
      <c r="B46" s="5">
        <f t="shared" si="0"/>
        <v>0</v>
      </c>
      <c r="C46" s="4">
        <f t="shared" si="1"/>
        <v>0</v>
      </c>
      <c r="D46" s="5">
        <f t="shared" si="2"/>
        <v>0</v>
      </c>
      <c r="E46" s="4">
        <f t="shared" si="3"/>
        <v>0</v>
      </c>
    </row>
    <row r="47" spans="1:5">
      <c r="A47">
        <v>34</v>
      </c>
      <c r="B47" s="5">
        <f t="shared" si="0"/>
        <v>0</v>
      </c>
      <c r="C47" s="4">
        <f t="shared" si="1"/>
        <v>0</v>
      </c>
      <c r="D47" s="5">
        <f t="shared" si="2"/>
        <v>0</v>
      </c>
      <c r="E47" s="4">
        <f t="shared" si="3"/>
        <v>0</v>
      </c>
    </row>
    <row r="48" spans="1:5">
      <c r="A48">
        <v>35</v>
      </c>
      <c r="B48" s="5">
        <f t="shared" si="0"/>
        <v>0</v>
      </c>
      <c r="C48" s="4">
        <f t="shared" si="1"/>
        <v>0</v>
      </c>
      <c r="D48" s="5">
        <f t="shared" si="2"/>
        <v>0</v>
      </c>
      <c r="E48" s="4">
        <f t="shared" si="3"/>
        <v>0</v>
      </c>
    </row>
    <row r="49" spans="1:5">
      <c r="A49">
        <v>36</v>
      </c>
      <c r="B49" s="5">
        <f t="shared" si="0"/>
        <v>0</v>
      </c>
      <c r="C49" s="4">
        <f t="shared" si="1"/>
        <v>0</v>
      </c>
      <c r="D49" s="5">
        <f t="shared" si="2"/>
        <v>0</v>
      </c>
      <c r="E49" s="4">
        <f t="shared" si="3"/>
        <v>0</v>
      </c>
    </row>
    <row r="50" spans="1:5">
      <c r="A50">
        <v>37</v>
      </c>
      <c r="B50" s="5">
        <f t="shared" si="0"/>
        <v>0</v>
      </c>
      <c r="C50" s="4">
        <f t="shared" si="1"/>
        <v>0</v>
      </c>
      <c r="D50" s="5">
        <f t="shared" si="2"/>
        <v>0</v>
      </c>
      <c r="E50" s="4">
        <f t="shared" si="3"/>
        <v>0</v>
      </c>
    </row>
    <row r="51" spans="1:5">
      <c r="A51">
        <v>38</v>
      </c>
      <c r="B51" s="5">
        <f t="shared" si="0"/>
        <v>0</v>
      </c>
      <c r="C51" s="4">
        <f t="shared" si="1"/>
        <v>0</v>
      </c>
      <c r="D51" s="5">
        <f t="shared" si="2"/>
        <v>0</v>
      </c>
      <c r="E51" s="4">
        <f t="shared" si="3"/>
        <v>0</v>
      </c>
    </row>
    <row r="52" spans="1:5">
      <c r="A52">
        <v>39</v>
      </c>
      <c r="B52" s="5">
        <f t="shared" si="0"/>
        <v>0</v>
      </c>
      <c r="C52" s="4">
        <f t="shared" si="1"/>
        <v>0</v>
      </c>
      <c r="D52" s="5">
        <f t="shared" si="2"/>
        <v>0</v>
      </c>
      <c r="E52" s="4">
        <f t="shared" si="3"/>
        <v>0</v>
      </c>
    </row>
    <row r="53" spans="1:5">
      <c r="A53">
        <v>40</v>
      </c>
      <c r="B53" s="5">
        <f t="shared" si="0"/>
        <v>0</v>
      </c>
      <c r="C53" s="4">
        <f t="shared" si="1"/>
        <v>0</v>
      </c>
      <c r="D53" s="5">
        <f t="shared" si="2"/>
        <v>0</v>
      </c>
      <c r="E53" s="4">
        <f t="shared" si="3"/>
        <v>0</v>
      </c>
    </row>
    <row r="54" spans="1:5">
      <c r="A54">
        <v>41</v>
      </c>
      <c r="B54" s="5">
        <f t="shared" si="0"/>
        <v>0</v>
      </c>
      <c r="C54" s="4">
        <f t="shared" si="1"/>
        <v>0</v>
      </c>
      <c r="D54" s="5">
        <f t="shared" si="2"/>
        <v>0</v>
      </c>
      <c r="E54" s="4">
        <f t="shared" si="3"/>
        <v>0</v>
      </c>
    </row>
    <row r="55" spans="1:5">
      <c r="A55">
        <v>42</v>
      </c>
      <c r="B55" s="5">
        <f t="shared" si="0"/>
        <v>0</v>
      </c>
      <c r="C55" s="4">
        <f t="shared" si="1"/>
        <v>0</v>
      </c>
      <c r="D55" s="5">
        <f t="shared" si="2"/>
        <v>0</v>
      </c>
      <c r="E55" s="4">
        <f t="shared" si="3"/>
        <v>0</v>
      </c>
    </row>
    <row r="56" spans="1:5">
      <c r="A56">
        <v>43</v>
      </c>
      <c r="B56" s="5">
        <f t="shared" si="0"/>
        <v>0</v>
      </c>
      <c r="C56" s="4">
        <f t="shared" si="1"/>
        <v>0</v>
      </c>
      <c r="D56" s="5">
        <f t="shared" si="2"/>
        <v>0</v>
      </c>
      <c r="E56" s="4">
        <f t="shared" si="3"/>
        <v>0</v>
      </c>
    </row>
    <row r="57" spans="1:5">
      <c r="A57">
        <v>44</v>
      </c>
      <c r="B57" s="5">
        <f t="shared" si="0"/>
        <v>0</v>
      </c>
      <c r="C57" s="4">
        <f t="shared" si="1"/>
        <v>0</v>
      </c>
      <c r="D57" s="5">
        <f t="shared" si="2"/>
        <v>0</v>
      </c>
      <c r="E57" s="4">
        <f t="shared" si="3"/>
        <v>0</v>
      </c>
    </row>
    <row r="58" spans="1:5">
      <c r="A58">
        <v>45</v>
      </c>
      <c r="B58" s="5">
        <f t="shared" si="0"/>
        <v>0</v>
      </c>
      <c r="C58" s="4">
        <f t="shared" si="1"/>
        <v>0</v>
      </c>
      <c r="D58" s="5">
        <f t="shared" si="2"/>
        <v>0</v>
      </c>
      <c r="E58" s="4">
        <f t="shared" si="3"/>
        <v>0</v>
      </c>
    </row>
    <row r="59" spans="1:5">
      <c r="A59">
        <v>46</v>
      </c>
      <c r="B59" s="5">
        <f t="shared" si="0"/>
        <v>0</v>
      </c>
      <c r="C59" s="4">
        <f t="shared" si="1"/>
        <v>0</v>
      </c>
      <c r="D59" s="5">
        <f t="shared" si="2"/>
        <v>0</v>
      </c>
      <c r="E59" s="4">
        <f t="shared" si="3"/>
        <v>0</v>
      </c>
    </row>
    <row r="60" spans="1:5">
      <c r="A60">
        <v>47</v>
      </c>
      <c r="B60" s="5">
        <f t="shared" si="0"/>
        <v>0</v>
      </c>
      <c r="C60" s="4">
        <f t="shared" si="1"/>
        <v>0</v>
      </c>
      <c r="D60" s="5">
        <f t="shared" si="2"/>
        <v>0</v>
      </c>
      <c r="E60" s="4">
        <f t="shared" si="3"/>
        <v>0</v>
      </c>
    </row>
    <row r="61" spans="1:5">
      <c r="A61">
        <v>48</v>
      </c>
      <c r="B61" s="5">
        <f t="shared" si="0"/>
        <v>0</v>
      </c>
      <c r="C61" s="4">
        <f t="shared" si="1"/>
        <v>0</v>
      </c>
      <c r="D61" s="5">
        <f t="shared" si="2"/>
        <v>0</v>
      </c>
      <c r="E61" s="4">
        <f t="shared" si="3"/>
        <v>0</v>
      </c>
    </row>
    <row r="62" spans="1:5">
      <c r="A62">
        <v>49</v>
      </c>
      <c r="B62" s="5">
        <f t="shared" si="0"/>
        <v>0</v>
      </c>
      <c r="C62" s="4">
        <f t="shared" si="1"/>
        <v>0</v>
      </c>
      <c r="D62" s="5">
        <f t="shared" si="2"/>
        <v>0</v>
      </c>
      <c r="E62" s="4">
        <f t="shared" si="3"/>
        <v>0</v>
      </c>
    </row>
    <row r="63" spans="1:5">
      <c r="A63">
        <v>50</v>
      </c>
      <c r="B63" s="5">
        <f t="shared" si="0"/>
        <v>0</v>
      </c>
      <c r="C63" s="4">
        <f t="shared" si="1"/>
        <v>0</v>
      </c>
      <c r="D63" s="5">
        <f t="shared" si="2"/>
        <v>0</v>
      </c>
      <c r="E63" s="4">
        <f t="shared" si="3"/>
        <v>0</v>
      </c>
    </row>
    <row r="64" spans="1:5">
      <c r="A64">
        <v>51</v>
      </c>
      <c r="B64" s="5">
        <f t="shared" si="0"/>
        <v>0</v>
      </c>
      <c r="C64" s="4">
        <f t="shared" si="1"/>
        <v>0</v>
      </c>
      <c r="D64" s="5">
        <f t="shared" si="2"/>
        <v>0</v>
      </c>
      <c r="E64" s="4">
        <f t="shared" si="3"/>
        <v>0</v>
      </c>
    </row>
    <row r="65" spans="1:5">
      <c r="A65">
        <v>52</v>
      </c>
      <c r="B65" s="5">
        <f t="shared" si="0"/>
        <v>0</v>
      </c>
      <c r="C65" s="4">
        <f t="shared" si="1"/>
        <v>0</v>
      </c>
      <c r="D65" s="5">
        <f t="shared" si="2"/>
        <v>0</v>
      </c>
      <c r="E65" s="4">
        <f t="shared" si="3"/>
        <v>0</v>
      </c>
    </row>
    <row r="66" spans="1:5">
      <c r="A66">
        <v>53</v>
      </c>
      <c r="B66" s="5">
        <f t="shared" si="0"/>
        <v>0</v>
      </c>
      <c r="C66" s="4">
        <f t="shared" si="1"/>
        <v>0</v>
      </c>
      <c r="D66" s="5">
        <f t="shared" si="2"/>
        <v>0</v>
      </c>
      <c r="E66" s="4">
        <f t="shared" si="3"/>
        <v>0</v>
      </c>
    </row>
    <row r="67" spans="1:5">
      <c r="A67">
        <v>54</v>
      </c>
      <c r="B67" s="5">
        <f t="shared" si="0"/>
        <v>0</v>
      </c>
      <c r="C67" s="4">
        <f t="shared" si="1"/>
        <v>0</v>
      </c>
      <c r="D67" s="5">
        <f t="shared" si="2"/>
        <v>0</v>
      </c>
      <c r="E67" s="4">
        <f t="shared" si="3"/>
        <v>0</v>
      </c>
    </row>
    <row r="68" spans="1:5">
      <c r="A68">
        <v>55</v>
      </c>
      <c r="B68" s="5">
        <f t="shared" si="0"/>
        <v>0</v>
      </c>
      <c r="C68" s="4">
        <f t="shared" si="1"/>
        <v>0</v>
      </c>
      <c r="D68" s="5">
        <f t="shared" si="2"/>
        <v>0</v>
      </c>
      <c r="E68" s="4">
        <f t="shared" si="3"/>
        <v>0</v>
      </c>
    </row>
    <row r="69" spans="1:5">
      <c r="A69">
        <v>56</v>
      </c>
      <c r="B69" s="5">
        <f t="shared" si="0"/>
        <v>0</v>
      </c>
      <c r="C69" s="4">
        <f t="shared" si="1"/>
        <v>0</v>
      </c>
      <c r="D69" s="5">
        <f t="shared" si="2"/>
        <v>0</v>
      </c>
      <c r="E69" s="4">
        <f t="shared" si="3"/>
        <v>0</v>
      </c>
    </row>
    <row r="70" spans="1:5">
      <c r="A70">
        <v>57</v>
      </c>
      <c r="B70" s="5">
        <f t="shared" si="0"/>
        <v>0</v>
      </c>
      <c r="C70" s="4">
        <f t="shared" si="1"/>
        <v>0</v>
      </c>
      <c r="D70" s="5">
        <f t="shared" si="2"/>
        <v>0</v>
      </c>
      <c r="E70" s="4">
        <f t="shared" si="3"/>
        <v>0</v>
      </c>
    </row>
    <row r="71" spans="1:5">
      <c r="A71">
        <v>58</v>
      </c>
      <c r="B71" s="5">
        <f t="shared" si="0"/>
        <v>0</v>
      </c>
      <c r="C71" s="4">
        <f t="shared" si="1"/>
        <v>0</v>
      </c>
      <c r="D71" s="5">
        <f t="shared" si="2"/>
        <v>0</v>
      </c>
      <c r="E71" s="4">
        <f t="shared" si="3"/>
        <v>0</v>
      </c>
    </row>
    <row r="72" spans="1:5">
      <c r="A72">
        <v>59</v>
      </c>
      <c r="B72" s="5">
        <f t="shared" si="0"/>
        <v>0</v>
      </c>
      <c r="C72" s="4">
        <f t="shared" si="1"/>
        <v>0</v>
      </c>
      <c r="D72" s="5">
        <f t="shared" si="2"/>
        <v>0</v>
      </c>
      <c r="E72" s="4">
        <f t="shared" si="3"/>
        <v>0</v>
      </c>
    </row>
    <row r="73" spans="1:5">
      <c r="A73">
        <v>60</v>
      </c>
      <c r="B73" s="5">
        <f t="shared" si="0"/>
        <v>0</v>
      </c>
      <c r="C73" s="4">
        <f t="shared" si="1"/>
        <v>0</v>
      </c>
      <c r="D73" s="5">
        <f t="shared" si="2"/>
        <v>0</v>
      </c>
      <c r="E73" s="4">
        <f t="shared" si="3"/>
        <v>0</v>
      </c>
    </row>
    <row r="74" spans="1:5">
      <c r="A74">
        <v>61</v>
      </c>
      <c r="B74" s="5">
        <f t="shared" si="0"/>
        <v>0</v>
      </c>
      <c r="C74" s="4">
        <f t="shared" si="1"/>
        <v>0</v>
      </c>
      <c r="D74" s="5">
        <f t="shared" si="2"/>
        <v>0</v>
      </c>
      <c r="E74" s="4">
        <f t="shared" si="3"/>
        <v>0</v>
      </c>
    </row>
    <row r="75" spans="1:5">
      <c r="A75">
        <v>62</v>
      </c>
      <c r="B75" s="5">
        <f t="shared" si="0"/>
        <v>0</v>
      </c>
      <c r="C75" s="4">
        <f t="shared" si="1"/>
        <v>0</v>
      </c>
      <c r="D75" s="5">
        <f t="shared" si="2"/>
        <v>0</v>
      </c>
      <c r="E75" s="4">
        <f t="shared" si="3"/>
        <v>0</v>
      </c>
    </row>
    <row r="76" spans="1:5">
      <c r="A76">
        <v>63</v>
      </c>
      <c r="B76" s="5">
        <f t="shared" si="0"/>
        <v>0</v>
      </c>
      <c r="C76" s="4">
        <f t="shared" si="1"/>
        <v>0</v>
      </c>
      <c r="D76" s="5">
        <f t="shared" si="2"/>
        <v>0</v>
      </c>
      <c r="E76" s="4">
        <f t="shared" si="3"/>
        <v>0</v>
      </c>
    </row>
    <row r="77" spans="1:5">
      <c r="A77">
        <v>64</v>
      </c>
      <c r="B77" s="5">
        <f t="shared" si="0"/>
        <v>0</v>
      </c>
      <c r="C77" s="4">
        <f t="shared" si="1"/>
        <v>0</v>
      </c>
      <c r="D77" s="5">
        <f t="shared" si="2"/>
        <v>0</v>
      </c>
      <c r="E77" s="4">
        <f t="shared" si="3"/>
        <v>0</v>
      </c>
    </row>
    <row r="78" spans="1:5">
      <c r="A78">
        <v>65</v>
      </c>
      <c r="B78" s="5">
        <f t="shared" si="0"/>
        <v>0</v>
      </c>
      <c r="C78" s="4">
        <f t="shared" si="1"/>
        <v>0</v>
      </c>
      <c r="D78" s="5">
        <f t="shared" si="2"/>
        <v>0</v>
      </c>
      <c r="E78" s="4">
        <f t="shared" si="3"/>
        <v>0</v>
      </c>
    </row>
    <row r="79" spans="1:5">
      <c r="A79">
        <v>66</v>
      </c>
      <c r="B79" s="5">
        <f t="shared" si="0"/>
        <v>0</v>
      </c>
      <c r="C79" s="4">
        <f t="shared" si="1"/>
        <v>0</v>
      </c>
      <c r="D79" s="5">
        <f t="shared" si="2"/>
        <v>0</v>
      </c>
      <c r="E79" s="4">
        <f t="shared" si="3"/>
        <v>0</v>
      </c>
    </row>
    <row r="80" spans="1:5">
      <c r="A80">
        <v>67</v>
      </c>
      <c r="B80" s="5">
        <f t="shared" ref="B80:B143" si="4">IF(E79&lt;0.01,0,$C$7)</f>
        <v>0</v>
      </c>
      <c r="C80" s="4">
        <f t="shared" ref="C80:C143" si="5">-$C$4*E79</f>
        <v>0</v>
      </c>
      <c r="D80" s="5">
        <f t="shared" ref="D80:D143" si="6">B80-C80</f>
        <v>0</v>
      </c>
      <c r="E80" s="4">
        <f t="shared" ref="E80:E143" si="7">IF(E79&lt;0.01,0,E79+D80)</f>
        <v>0</v>
      </c>
    </row>
    <row r="81" spans="1:5">
      <c r="A81">
        <v>68</v>
      </c>
      <c r="B81" s="5">
        <f t="shared" si="4"/>
        <v>0</v>
      </c>
      <c r="C81" s="4">
        <f t="shared" si="5"/>
        <v>0</v>
      </c>
      <c r="D81" s="5">
        <f t="shared" si="6"/>
        <v>0</v>
      </c>
      <c r="E81" s="4">
        <f t="shared" si="7"/>
        <v>0</v>
      </c>
    </row>
    <row r="82" spans="1:5">
      <c r="A82">
        <v>69</v>
      </c>
      <c r="B82" s="5">
        <f t="shared" si="4"/>
        <v>0</v>
      </c>
      <c r="C82" s="4">
        <f t="shared" si="5"/>
        <v>0</v>
      </c>
      <c r="D82" s="5">
        <f t="shared" si="6"/>
        <v>0</v>
      </c>
      <c r="E82" s="4">
        <f t="shared" si="7"/>
        <v>0</v>
      </c>
    </row>
    <row r="83" spans="1:5">
      <c r="A83">
        <v>70</v>
      </c>
      <c r="B83" s="5">
        <f t="shared" si="4"/>
        <v>0</v>
      </c>
      <c r="C83" s="4">
        <f t="shared" si="5"/>
        <v>0</v>
      </c>
      <c r="D83" s="5">
        <f t="shared" si="6"/>
        <v>0</v>
      </c>
      <c r="E83" s="4">
        <f t="shared" si="7"/>
        <v>0</v>
      </c>
    </row>
    <row r="84" spans="1:5">
      <c r="A84">
        <v>71</v>
      </c>
      <c r="B84" s="5">
        <f t="shared" si="4"/>
        <v>0</v>
      </c>
      <c r="C84" s="4">
        <f t="shared" si="5"/>
        <v>0</v>
      </c>
      <c r="D84" s="5">
        <f t="shared" si="6"/>
        <v>0</v>
      </c>
      <c r="E84" s="4">
        <f t="shared" si="7"/>
        <v>0</v>
      </c>
    </row>
    <row r="85" spans="1:5">
      <c r="A85">
        <v>72</v>
      </c>
      <c r="B85" s="5">
        <f t="shared" si="4"/>
        <v>0</v>
      </c>
      <c r="C85" s="4">
        <f t="shared" si="5"/>
        <v>0</v>
      </c>
      <c r="D85" s="5">
        <f t="shared" si="6"/>
        <v>0</v>
      </c>
      <c r="E85" s="4">
        <f t="shared" si="7"/>
        <v>0</v>
      </c>
    </row>
    <row r="86" spans="1:5">
      <c r="A86">
        <v>73</v>
      </c>
      <c r="B86" s="5">
        <f t="shared" si="4"/>
        <v>0</v>
      </c>
      <c r="C86" s="4">
        <f t="shared" si="5"/>
        <v>0</v>
      </c>
      <c r="D86" s="5">
        <f t="shared" si="6"/>
        <v>0</v>
      </c>
      <c r="E86" s="4">
        <f t="shared" si="7"/>
        <v>0</v>
      </c>
    </row>
    <row r="87" spans="1:5">
      <c r="A87">
        <v>74</v>
      </c>
      <c r="B87" s="5">
        <f t="shared" si="4"/>
        <v>0</v>
      </c>
      <c r="C87" s="4">
        <f t="shared" si="5"/>
        <v>0</v>
      </c>
      <c r="D87" s="5">
        <f t="shared" si="6"/>
        <v>0</v>
      </c>
      <c r="E87" s="4">
        <f t="shared" si="7"/>
        <v>0</v>
      </c>
    </row>
    <row r="88" spans="1:5">
      <c r="A88">
        <v>75</v>
      </c>
      <c r="B88" s="5">
        <f t="shared" si="4"/>
        <v>0</v>
      </c>
      <c r="C88" s="4">
        <f t="shared" si="5"/>
        <v>0</v>
      </c>
      <c r="D88" s="5">
        <f t="shared" si="6"/>
        <v>0</v>
      </c>
      <c r="E88" s="4">
        <f t="shared" si="7"/>
        <v>0</v>
      </c>
    </row>
    <row r="89" spans="1:5">
      <c r="A89">
        <v>76</v>
      </c>
      <c r="B89" s="5">
        <f t="shared" si="4"/>
        <v>0</v>
      </c>
      <c r="C89" s="4">
        <f t="shared" si="5"/>
        <v>0</v>
      </c>
      <c r="D89" s="5">
        <f t="shared" si="6"/>
        <v>0</v>
      </c>
      <c r="E89" s="4">
        <f t="shared" si="7"/>
        <v>0</v>
      </c>
    </row>
    <row r="90" spans="1:5">
      <c r="A90">
        <v>77</v>
      </c>
      <c r="B90" s="5">
        <f t="shared" si="4"/>
        <v>0</v>
      </c>
      <c r="C90" s="4">
        <f t="shared" si="5"/>
        <v>0</v>
      </c>
      <c r="D90" s="5">
        <f t="shared" si="6"/>
        <v>0</v>
      </c>
      <c r="E90" s="4">
        <f t="shared" si="7"/>
        <v>0</v>
      </c>
    </row>
    <row r="91" spans="1:5">
      <c r="A91">
        <v>78</v>
      </c>
      <c r="B91" s="5">
        <f t="shared" si="4"/>
        <v>0</v>
      </c>
      <c r="C91" s="4">
        <f t="shared" si="5"/>
        <v>0</v>
      </c>
      <c r="D91" s="5">
        <f t="shared" si="6"/>
        <v>0</v>
      </c>
      <c r="E91" s="4">
        <f t="shared" si="7"/>
        <v>0</v>
      </c>
    </row>
    <row r="92" spans="1:5">
      <c r="A92">
        <v>79</v>
      </c>
      <c r="B92" s="5">
        <f t="shared" si="4"/>
        <v>0</v>
      </c>
      <c r="C92" s="4">
        <f t="shared" si="5"/>
        <v>0</v>
      </c>
      <c r="D92" s="5">
        <f t="shared" si="6"/>
        <v>0</v>
      </c>
      <c r="E92" s="4">
        <f t="shared" si="7"/>
        <v>0</v>
      </c>
    </row>
    <row r="93" spans="1:5">
      <c r="A93">
        <v>80</v>
      </c>
      <c r="B93" s="5">
        <f t="shared" si="4"/>
        <v>0</v>
      </c>
      <c r="C93" s="4">
        <f t="shared" si="5"/>
        <v>0</v>
      </c>
      <c r="D93" s="5">
        <f t="shared" si="6"/>
        <v>0</v>
      </c>
      <c r="E93" s="4">
        <f t="shared" si="7"/>
        <v>0</v>
      </c>
    </row>
    <row r="94" spans="1:5">
      <c r="A94">
        <v>81</v>
      </c>
      <c r="B94" s="5">
        <f t="shared" si="4"/>
        <v>0</v>
      </c>
      <c r="C94" s="4">
        <f t="shared" si="5"/>
        <v>0</v>
      </c>
      <c r="D94" s="5">
        <f t="shared" si="6"/>
        <v>0</v>
      </c>
      <c r="E94" s="4">
        <f t="shared" si="7"/>
        <v>0</v>
      </c>
    </row>
    <row r="95" spans="1:5">
      <c r="A95">
        <v>82</v>
      </c>
      <c r="B95" s="5">
        <f t="shared" si="4"/>
        <v>0</v>
      </c>
      <c r="C95" s="4">
        <f t="shared" si="5"/>
        <v>0</v>
      </c>
      <c r="D95" s="5">
        <f t="shared" si="6"/>
        <v>0</v>
      </c>
      <c r="E95" s="4">
        <f t="shared" si="7"/>
        <v>0</v>
      </c>
    </row>
    <row r="96" spans="1:5">
      <c r="A96">
        <v>83</v>
      </c>
      <c r="B96" s="5">
        <f t="shared" si="4"/>
        <v>0</v>
      </c>
      <c r="C96" s="4">
        <f t="shared" si="5"/>
        <v>0</v>
      </c>
      <c r="D96" s="5">
        <f t="shared" si="6"/>
        <v>0</v>
      </c>
      <c r="E96" s="4">
        <f t="shared" si="7"/>
        <v>0</v>
      </c>
    </row>
    <row r="97" spans="1:5">
      <c r="A97">
        <v>84</v>
      </c>
      <c r="B97" s="5">
        <f t="shared" si="4"/>
        <v>0</v>
      </c>
      <c r="C97" s="4">
        <f t="shared" si="5"/>
        <v>0</v>
      </c>
      <c r="D97" s="5">
        <f t="shared" si="6"/>
        <v>0</v>
      </c>
      <c r="E97" s="4">
        <f t="shared" si="7"/>
        <v>0</v>
      </c>
    </row>
    <row r="98" spans="1:5">
      <c r="A98">
        <v>85</v>
      </c>
      <c r="B98" s="5">
        <f t="shared" si="4"/>
        <v>0</v>
      </c>
      <c r="C98" s="4">
        <f t="shared" si="5"/>
        <v>0</v>
      </c>
      <c r="D98" s="5">
        <f t="shared" si="6"/>
        <v>0</v>
      </c>
      <c r="E98" s="4">
        <f t="shared" si="7"/>
        <v>0</v>
      </c>
    </row>
    <row r="99" spans="1:5">
      <c r="A99">
        <v>86</v>
      </c>
      <c r="B99" s="5">
        <f t="shared" si="4"/>
        <v>0</v>
      </c>
      <c r="C99" s="4">
        <f t="shared" si="5"/>
        <v>0</v>
      </c>
      <c r="D99" s="5">
        <f t="shared" si="6"/>
        <v>0</v>
      </c>
      <c r="E99" s="4">
        <f t="shared" si="7"/>
        <v>0</v>
      </c>
    </row>
    <row r="100" spans="1:5">
      <c r="A100">
        <v>87</v>
      </c>
      <c r="B100" s="5">
        <f t="shared" si="4"/>
        <v>0</v>
      </c>
      <c r="C100" s="4">
        <f t="shared" si="5"/>
        <v>0</v>
      </c>
      <c r="D100" s="5">
        <f t="shared" si="6"/>
        <v>0</v>
      </c>
      <c r="E100" s="4">
        <f t="shared" si="7"/>
        <v>0</v>
      </c>
    </row>
    <row r="101" spans="1:5">
      <c r="A101">
        <v>88</v>
      </c>
      <c r="B101" s="5">
        <f t="shared" si="4"/>
        <v>0</v>
      </c>
      <c r="C101" s="4">
        <f t="shared" si="5"/>
        <v>0</v>
      </c>
      <c r="D101" s="5">
        <f t="shared" si="6"/>
        <v>0</v>
      </c>
      <c r="E101" s="4">
        <f t="shared" si="7"/>
        <v>0</v>
      </c>
    </row>
    <row r="102" spans="1:5">
      <c r="A102">
        <v>89</v>
      </c>
      <c r="B102" s="5">
        <f t="shared" si="4"/>
        <v>0</v>
      </c>
      <c r="C102" s="4">
        <f t="shared" si="5"/>
        <v>0</v>
      </c>
      <c r="D102" s="5">
        <f t="shared" si="6"/>
        <v>0</v>
      </c>
      <c r="E102" s="4">
        <f t="shared" si="7"/>
        <v>0</v>
      </c>
    </row>
    <row r="103" spans="1:5">
      <c r="A103">
        <v>90</v>
      </c>
      <c r="B103" s="5">
        <f t="shared" si="4"/>
        <v>0</v>
      </c>
      <c r="C103" s="4">
        <f t="shared" si="5"/>
        <v>0</v>
      </c>
      <c r="D103" s="5">
        <f t="shared" si="6"/>
        <v>0</v>
      </c>
      <c r="E103" s="4">
        <f t="shared" si="7"/>
        <v>0</v>
      </c>
    </row>
    <row r="104" spans="1:5">
      <c r="A104">
        <v>91</v>
      </c>
      <c r="B104" s="5">
        <f t="shared" si="4"/>
        <v>0</v>
      </c>
      <c r="C104" s="4">
        <f t="shared" si="5"/>
        <v>0</v>
      </c>
      <c r="D104" s="5">
        <f t="shared" si="6"/>
        <v>0</v>
      </c>
      <c r="E104" s="4">
        <f t="shared" si="7"/>
        <v>0</v>
      </c>
    </row>
    <row r="105" spans="1:5">
      <c r="A105">
        <v>92</v>
      </c>
      <c r="B105" s="5">
        <f t="shared" si="4"/>
        <v>0</v>
      </c>
      <c r="C105" s="4">
        <f t="shared" si="5"/>
        <v>0</v>
      </c>
      <c r="D105" s="5">
        <f t="shared" si="6"/>
        <v>0</v>
      </c>
      <c r="E105" s="4">
        <f t="shared" si="7"/>
        <v>0</v>
      </c>
    </row>
    <row r="106" spans="1:5">
      <c r="A106">
        <v>93</v>
      </c>
      <c r="B106" s="5">
        <f t="shared" si="4"/>
        <v>0</v>
      </c>
      <c r="C106" s="4">
        <f t="shared" si="5"/>
        <v>0</v>
      </c>
      <c r="D106" s="5">
        <f t="shared" si="6"/>
        <v>0</v>
      </c>
      <c r="E106" s="4">
        <f t="shared" si="7"/>
        <v>0</v>
      </c>
    </row>
    <row r="107" spans="1:5">
      <c r="A107">
        <v>94</v>
      </c>
      <c r="B107" s="5">
        <f t="shared" si="4"/>
        <v>0</v>
      </c>
      <c r="C107" s="4">
        <f t="shared" si="5"/>
        <v>0</v>
      </c>
      <c r="D107" s="5">
        <f t="shared" si="6"/>
        <v>0</v>
      </c>
      <c r="E107" s="4">
        <f t="shared" si="7"/>
        <v>0</v>
      </c>
    </row>
    <row r="108" spans="1:5">
      <c r="A108">
        <v>95</v>
      </c>
      <c r="B108" s="5">
        <f t="shared" si="4"/>
        <v>0</v>
      </c>
      <c r="C108" s="4">
        <f t="shared" si="5"/>
        <v>0</v>
      </c>
      <c r="D108" s="5">
        <f t="shared" si="6"/>
        <v>0</v>
      </c>
      <c r="E108" s="4">
        <f t="shared" si="7"/>
        <v>0</v>
      </c>
    </row>
    <row r="109" spans="1:5">
      <c r="A109">
        <v>96</v>
      </c>
      <c r="B109" s="5">
        <f t="shared" si="4"/>
        <v>0</v>
      </c>
      <c r="C109" s="4">
        <f t="shared" si="5"/>
        <v>0</v>
      </c>
      <c r="D109" s="5">
        <f t="shared" si="6"/>
        <v>0</v>
      </c>
      <c r="E109" s="4">
        <f t="shared" si="7"/>
        <v>0</v>
      </c>
    </row>
    <row r="110" spans="1:5">
      <c r="A110">
        <v>97</v>
      </c>
      <c r="B110" s="5">
        <f t="shared" si="4"/>
        <v>0</v>
      </c>
      <c r="C110" s="4">
        <f t="shared" si="5"/>
        <v>0</v>
      </c>
      <c r="D110" s="5">
        <f t="shared" si="6"/>
        <v>0</v>
      </c>
      <c r="E110" s="4">
        <f t="shared" si="7"/>
        <v>0</v>
      </c>
    </row>
    <row r="111" spans="1:5">
      <c r="A111">
        <v>98</v>
      </c>
      <c r="B111" s="5">
        <f t="shared" si="4"/>
        <v>0</v>
      </c>
      <c r="C111" s="4">
        <f t="shared" si="5"/>
        <v>0</v>
      </c>
      <c r="D111" s="5">
        <f t="shared" si="6"/>
        <v>0</v>
      </c>
      <c r="E111" s="4">
        <f t="shared" si="7"/>
        <v>0</v>
      </c>
    </row>
    <row r="112" spans="1:5">
      <c r="A112">
        <v>99</v>
      </c>
      <c r="B112" s="5">
        <f t="shared" si="4"/>
        <v>0</v>
      </c>
      <c r="C112" s="4">
        <f t="shared" si="5"/>
        <v>0</v>
      </c>
      <c r="D112" s="5">
        <f t="shared" si="6"/>
        <v>0</v>
      </c>
      <c r="E112" s="4">
        <f t="shared" si="7"/>
        <v>0</v>
      </c>
    </row>
    <row r="113" spans="1:5">
      <c r="A113">
        <v>100</v>
      </c>
      <c r="B113" s="5">
        <f t="shared" si="4"/>
        <v>0</v>
      </c>
      <c r="C113" s="4">
        <f t="shared" si="5"/>
        <v>0</v>
      </c>
      <c r="D113" s="5">
        <f t="shared" si="6"/>
        <v>0</v>
      </c>
      <c r="E113" s="4">
        <f t="shared" si="7"/>
        <v>0</v>
      </c>
    </row>
    <row r="114" spans="1:5">
      <c r="A114">
        <v>101</v>
      </c>
      <c r="B114" s="5">
        <f t="shared" si="4"/>
        <v>0</v>
      </c>
      <c r="C114" s="4">
        <f t="shared" si="5"/>
        <v>0</v>
      </c>
      <c r="D114" s="5">
        <f t="shared" si="6"/>
        <v>0</v>
      </c>
      <c r="E114" s="4">
        <f t="shared" si="7"/>
        <v>0</v>
      </c>
    </row>
    <row r="115" spans="1:5">
      <c r="A115">
        <v>102</v>
      </c>
      <c r="B115" s="5">
        <f t="shared" si="4"/>
        <v>0</v>
      </c>
      <c r="C115" s="4">
        <f t="shared" si="5"/>
        <v>0</v>
      </c>
      <c r="D115" s="5">
        <f t="shared" si="6"/>
        <v>0</v>
      </c>
      <c r="E115" s="4">
        <f t="shared" si="7"/>
        <v>0</v>
      </c>
    </row>
    <row r="116" spans="1:5">
      <c r="A116">
        <v>103</v>
      </c>
      <c r="B116" s="5">
        <f t="shared" si="4"/>
        <v>0</v>
      </c>
      <c r="C116" s="4">
        <f t="shared" si="5"/>
        <v>0</v>
      </c>
      <c r="D116" s="5">
        <f t="shared" si="6"/>
        <v>0</v>
      </c>
      <c r="E116" s="4">
        <f t="shared" si="7"/>
        <v>0</v>
      </c>
    </row>
    <row r="117" spans="1:5">
      <c r="A117">
        <v>104</v>
      </c>
      <c r="B117" s="5">
        <f t="shared" si="4"/>
        <v>0</v>
      </c>
      <c r="C117" s="4">
        <f t="shared" si="5"/>
        <v>0</v>
      </c>
      <c r="D117" s="5">
        <f t="shared" si="6"/>
        <v>0</v>
      </c>
      <c r="E117" s="4">
        <f t="shared" si="7"/>
        <v>0</v>
      </c>
    </row>
    <row r="118" spans="1:5">
      <c r="A118">
        <v>105</v>
      </c>
      <c r="B118" s="5">
        <f t="shared" si="4"/>
        <v>0</v>
      </c>
      <c r="C118" s="4">
        <f t="shared" si="5"/>
        <v>0</v>
      </c>
      <c r="D118" s="5">
        <f t="shared" si="6"/>
        <v>0</v>
      </c>
      <c r="E118" s="4">
        <f t="shared" si="7"/>
        <v>0</v>
      </c>
    </row>
    <row r="119" spans="1:5">
      <c r="A119">
        <v>106</v>
      </c>
      <c r="B119" s="5">
        <f t="shared" si="4"/>
        <v>0</v>
      </c>
      <c r="C119" s="4">
        <f t="shared" si="5"/>
        <v>0</v>
      </c>
      <c r="D119" s="5">
        <f t="shared" si="6"/>
        <v>0</v>
      </c>
      <c r="E119" s="4">
        <f t="shared" si="7"/>
        <v>0</v>
      </c>
    </row>
    <row r="120" spans="1:5">
      <c r="A120">
        <v>107</v>
      </c>
      <c r="B120" s="5">
        <f t="shared" si="4"/>
        <v>0</v>
      </c>
      <c r="C120" s="4">
        <f t="shared" si="5"/>
        <v>0</v>
      </c>
      <c r="D120" s="5">
        <f t="shared" si="6"/>
        <v>0</v>
      </c>
      <c r="E120" s="4">
        <f t="shared" si="7"/>
        <v>0</v>
      </c>
    </row>
    <row r="121" spans="1:5">
      <c r="A121">
        <v>108</v>
      </c>
      <c r="B121" s="5">
        <f t="shared" si="4"/>
        <v>0</v>
      </c>
      <c r="C121" s="4">
        <f t="shared" si="5"/>
        <v>0</v>
      </c>
      <c r="D121" s="5">
        <f t="shared" si="6"/>
        <v>0</v>
      </c>
      <c r="E121" s="4">
        <f t="shared" si="7"/>
        <v>0</v>
      </c>
    </row>
    <row r="122" spans="1:5">
      <c r="A122">
        <v>109</v>
      </c>
      <c r="B122" s="5">
        <f t="shared" si="4"/>
        <v>0</v>
      </c>
      <c r="C122" s="4">
        <f t="shared" si="5"/>
        <v>0</v>
      </c>
      <c r="D122" s="5">
        <f t="shared" si="6"/>
        <v>0</v>
      </c>
      <c r="E122" s="4">
        <f t="shared" si="7"/>
        <v>0</v>
      </c>
    </row>
    <row r="123" spans="1:5">
      <c r="A123">
        <v>110</v>
      </c>
      <c r="B123" s="5">
        <f t="shared" si="4"/>
        <v>0</v>
      </c>
      <c r="C123" s="4">
        <f t="shared" si="5"/>
        <v>0</v>
      </c>
      <c r="D123" s="5">
        <f t="shared" si="6"/>
        <v>0</v>
      </c>
      <c r="E123" s="4">
        <f t="shared" si="7"/>
        <v>0</v>
      </c>
    </row>
    <row r="124" spans="1:5">
      <c r="A124">
        <v>111</v>
      </c>
      <c r="B124" s="5">
        <f t="shared" si="4"/>
        <v>0</v>
      </c>
      <c r="C124" s="4">
        <f t="shared" si="5"/>
        <v>0</v>
      </c>
      <c r="D124" s="5">
        <f t="shared" si="6"/>
        <v>0</v>
      </c>
      <c r="E124" s="4">
        <f t="shared" si="7"/>
        <v>0</v>
      </c>
    </row>
    <row r="125" spans="1:5">
      <c r="A125">
        <v>112</v>
      </c>
      <c r="B125" s="5">
        <f t="shared" si="4"/>
        <v>0</v>
      </c>
      <c r="C125" s="4">
        <f t="shared" si="5"/>
        <v>0</v>
      </c>
      <c r="D125" s="5">
        <f t="shared" si="6"/>
        <v>0</v>
      </c>
      <c r="E125" s="4">
        <f t="shared" si="7"/>
        <v>0</v>
      </c>
    </row>
    <row r="126" spans="1:5">
      <c r="A126">
        <v>113</v>
      </c>
      <c r="B126" s="5">
        <f t="shared" si="4"/>
        <v>0</v>
      </c>
      <c r="C126" s="4">
        <f t="shared" si="5"/>
        <v>0</v>
      </c>
      <c r="D126" s="5">
        <f t="shared" si="6"/>
        <v>0</v>
      </c>
      <c r="E126" s="4">
        <f t="shared" si="7"/>
        <v>0</v>
      </c>
    </row>
    <row r="127" spans="1:5">
      <c r="A127">
        <v>114</v>
      </c>
      <c r="B127" s="5">
        <f t="shared" si="4"/>
        <v>0</v>
      </c>
      <c r="C127" s="4">
        <f t="shared" si="5"/>
        <v>0</v>
      </c>
      <c r="D127" s="5">
        <f t="shared" si="6"/>
        <v>0</v>
      </c>
      <c r="E127" s="4">
        <f t="shared" si="7"/>
        <v>0</v>
      </c>
    </row>
    <row r="128" spans="1:5">
      <c r="A128">
        <v>115</v>
      </c>
      <c r="B128" s="5">
        <f t="shared" si="4"/>
        <v>0</v>
      </c>
      <c r="C128" s="4">
        <f t="shared" si="5"/>
        <v>0</v>
      </c>
      <c r="D128" s="5">
        <f t="shared" si="6"/>
        <v>0</v>
      </c>
      <c r="E128" s="4">
        <f t="shared" si="7"/>
        <v>0</v>
      </c>
    </row>
    <row r="129" spans="1:5">
      <c r="A129">
        <v>116</v>
      </c>
      <c r="B129" s="5">
        <f t="shared" si="4"/>
        <v>0</v>
      </c>
      <c r="C129" s="4">
        <f t="shared" si="5"/>
        <v>0</v>
      </c>
      <c r="D129" s="5">
        <f t="shared" si="6"/>
        <v>0</v>
      </c>
      <c r="E129" s="4">
        <f t="shared" si="7"/>
        <v>0</v>
      </c>
    </row>
    <row r="130" spans="1:5">
      <c r="A130">
        <v>117</v>
      </c>
      <c r="B130" s="5">
        <f t="shared" si="4"/>
        <v>0</v>
      </c>
      <c r="C130" s="4">
        <f t="shared" si="5"/>
        <v>0</v>
      </c>
      <c r="D130" s="5">
        <f t="shared" si="6"/>
        <v>0</v>
      </c>
      <c r="E130" s="4">
        <f t="shared" si="7"/>
        <v>0</v>
      </c>
    </row>
    <row r="131" spans="1:5">
      <c r="A131">
        <v>118</v>
      </c>
      <c r="B131" s="5">
        <f t="shared" si="4"/>
        <v>0</v>
      </c>
      <c r="C131" s="4">
        <f t="shared" si="5"/>
        <v>0</v>
      </c>
      <c r="D131" s="5">
        <f t="shared" si="6"/>
        <v>0</v>
      </c>
      <c r="E131" s="4">
        <f t="shared" si="7"/>
        <v>0</v>
      </c>
    </row>
    <row r="132" spans="1:5">
      <c r="A132">
        <v>119</v>
      </c>
      <c r="B132" s="5">
        <f t="shared" si="4"/>
        <v>0</v>
      </c>
      <c r="C132" s="4">
        <f t="shared" si="5"/>
        <v>0</v>
      </c>
      <c r="D132" s="5">
        <f t="shared" si="6"/>
        <v>0</v>
      </c>
      <c r="E132" s="4">
        <f t="shared" si="7"/>
        <v>0</v>
      </c>
    </row>
    <row r="133" spans="1:5">
      <c r="A133">
        <v>120</v>
      </c>
      <c r="B133" s="5">
        <f t="shared" si="4"/>
        <v>0</v>
      </c>
      <c r="C133" s="4">
        <f t="shared" si="5"/>
        <v>0</v>
      </c>
      <c r="D133" s="5">
        <f t="shared" si="6"/>
        <v>0</v>
      </c>
      <c r="E133" s="4">
        <f t="shared" si="7"/>
        <v>0</v>
      </c>
    </row>
    <row r="134" spans="1:5">
      <c r="A134">
        <v>121</v>
      </c>
      <c r="B134" s="5">
        <f t="shared" si="4"/>
        <v>0</v>
      </c>
      <c r="C134" s="4">
        <f t="shared" si="5"/>
        <v>0</v>
      </c>
      <c r="D134" s="5">
        <f t="shared" si="6"/>
        <v>0</v>
      </c>
      <c r="E134" s="4">
        <f t="shared" si="7"/>
        <v>0</v>
      </c>
    </row>
    <row r="135" spans="1:5">
      <c r="A135">
        <v>122</v>
      </c>
      <c r="B135" s="5">
        <f t="shared" si="4"/>
        <v>0</v>
      </c>
      <c r="C135" s="4">
        <f t="shared" si="5"/>
        <v>0</v>
      </c>
      <c r="D135" s="5">
        <f t="shared" si="6"/>
        <v>0</v>
      </c>
      <c r="E135" s="4">
        <f t="shared" si="7"/>
        <v>0</v>
      </c>
    </row>
    <row r="136" spans="1:5">
      <c r="A136">
        <v>123</v>
      </c>
      <c r="B136" s="5">
        <f t="shared" si="4"/>
        <v>0</v>
      </c>
      <c r="C136" s="4">
        <f t="shared" si="5"/>
        <v>0</v>
      </c>
      <c r="D136" s="5">
        <f t="shared" si="6"/>
        <v>0</v>
      </c>
      <c r="E136" s="4">
        <f t="shared" si="7"/>
        <v>0</v>
      </c>
    </row>
    <row r="137" spans="1:5">
      <c r="A137">
        <v>124</v>
      </c>
      <c r="B137" s="5">
        <f t="shared" si="4"/>
        <v>0</v>
      </c>
      <c r="C137" s="4">
        <f t="shared" si="5"/>
        <v>0</v>
      </c>
      <c r="D137" s="5">
        <f t="shared" si="6"/>
        <v>0</v>
      </c>
      <c r="E137" s="4">
        <f t="shared" si="7"/>
        <v>0</v>
      </c>
    </row>
    <row r="138" spans="1:5">
      <c r="A138">
        <v>125</v>
      </c>
      <c r="B138" s="5">
        <f t="shared" si="4"/>
        <v>0</v>
      </c>
      <c r="C138" s="4">
        <f t="shared" si="5"/>
        <v>0</v>
      </c>
      <c r="D138" s="5">
        <f t="shared" si="6"/>
        <v>0</v>
      </c>
      <c r="E138" s="4">
        <f t="shared" si="7"/>
        <v>0</v>
      </c>
    </row>
    <row r="139" spans="1:5">
      <c r="A139">
        <v>126</v>
      </c>
      <c r="B139" s="5">
        <f t="shared" si="4"/>
        <v>0</v>
      </c>
      <c r="C139" s="4">
        <f t="shared" si="5"/>
        <v>0</v>
      </c>
      <c r="D139" s="5">
        <f t="shared" si="6"/>
        <v>0</v>
      </c>
      <c r="E139" s="4">
        <f t="shared" si="7"/>
        <v>0</v>
      </c>
    </row>
    <row r="140" spans="1:5">
      <c r="A140">
        <v>127</v>
      </c>
      <c r="B140" s="5">
        <f t="shared" si="4"/>
        <v>0</v>
      </c>
      <c r="C140" s="4">
        <f t="shared" si="5"/>
        <v>0</v>
      </c>
      <c r="D140" s="5">
        <f t="shared" si="6"/>
        <v>0</v>
      </c>
      <c r="E140" s="4">
        <f t="shared" si="7"/>
        <v>0</v>
      </c>
    </row>
    <row r="141" spans="1:5">
      <c r="A141">
        <v>128</v>
      </c>
      <c r="B141" s="5">
        <f t="shared" si="4"/>
        <v>0</v>
      </c>
      <c r="C141" s="4">
        <f t="shared" si="5"/>
        <v>0</v>
      </c>
      <c r="D141" s="5">
        <f t="shared" si="6"/>
        <v>0</v>
      </c>
      <c r="E141" s="4">
        <f t="shared" si="7"/>
        <v>0</v>
      </c>
    </row>
    <row r="142" spans="1:5">
      <c r="A142">
        <v>129</v>
      </c>
      <c r="B142" s="5">
        <f t="shared" si="4"/>
        <v>0</v>
      </c>
      <c r="C142" s="4">
        <f t="shared" si="5"/>
        <v>0</v>
      </c>
      <c r="D142" s="5">
        <f t="shared" si="6"/>
        <v>0</v>
      </c>
      <c r="E142" s="4">
        <f t="shared" si="7"/>
        <v>0</v>
      </c>
    </row>
    <row r="143" spans="1:5">
      <c r="A143">
        <v>130</v>
      </c>
      <c r="B143" s="5">
        <f t="shared" si="4"/>
        <v>0</v>
      </c>
      <c r="C143" s="4">
        <f t="shared" si="5"/>
        <v>0</v>
      </c>
      <c r="D143" s="5">
        <f t="shared" si="6"/>
        <v>0</v>
      </c>
      <c r="E143" s="4">
        <f t="shared" si="7"/>
        <v>0</v>
      </c>
    </row>
    <row r="144" spans="1:5">
      <c r="A144">
        <v>131</v>
      </c>
      <c r="B144" s="5">
        <f t="shared" ref="B144:B207" si="8">IF(E143&lt;0.01,0,$C$7)</f>
        <v>0</v>
      </c>
      <c r="C144" s="4">
        <f t="shared" ref="C144:C207" si="9">-$C$4*E143</f>
        <v>0</v>
      </c>
      <c r="D144" s="5">
        <f t="shared" ref="D144:D207" si="10">B144-C144</f>
        <v>0</v>
      </c>
      <c r="E144" s="4">
        <f t="shared" ref="E144:E207" si="11">IF(E143&lt;0.01,0,E143+D144)</f>
        <v>0</v>
      </c>
    </row>
    <row r="145" spans="1:5">
      <c r="A145">
        <v>132</v>
      </c>
      <c r="B145" s="5">
        <f t="shared" si="8"/>
        <v>0</v>
      </c>
      <c r="C145" s="4">
        <f t="shared" si="9"/>
        <v>0</v>
      </c>
      <c r="D145" s="5">
        <f t="shared" si="10"/>
        <v>0</v>
      </c>
      <c r="E145" s="4">
        <f t="shared" si="11"/>
        <v>0</v>
      </c>
    </row>
    <row r="146" spans="1:5">
      <c r="A146">
        <v>133</v>
      </c>
      <c r="B146" s="5">
        <f t="shared" si="8"/>
        <v>0</v>
      </c>
      <c r="C146" s="4">
        <f t="shared" si="9"/>
        <v>0</v>
      </c>
      <c r="D146" s="5">
        <f t="shared" si="10"/>
        <v>0</v>
      </c>
      <c r="E146" s="4">
        <f t="shared" si="11"/>
        <v>0</v>
      </c>
    </row>
    <row r="147" spans="1:5">
      <c r="A147">
        <v>134</v>
      </c>
      <c r="B147" s="5">
        <f t="shared" si="8"/>
        <v>0</v>
      </c>
      <c r="C147" s="4">
        <f t="shared" si="9"/>
        <v>0</v>
      </c>
      <c r="D147" s="5">
        <f t="shared" si="10"/>
        <v>0</v>
      </c>
      <c r="E147" s="4">
        <f t="shared" si="11"/>
        <v>0</v>
      </c>
    </row>
    <row r="148" spans="1:5">
      <c r="A148">
        <v>135</v>
      </c>
      <c r="B148" s="5">
        <f t="shared" si="8"/>
        <v>0</v>
      </c>
      <c r="C148" s="4">
        <f t="shared" si="9"/>
        <v>0</v>
      </c>
      <c r="D148" s="5">
        <f t="shared" si="10"/>
        <v>0</v>
      </c>
      <c r="E148" s="4">
        <f t="shared" si="11"/>
        <v>0</v>
      </c>
    </row>
    <row r="149" spans="1:5">
      <c r="A149">
        <v>136</v>
      </c>
      <c r="B149" s="5">
        <f t="shared" si="8"/>
        <v>0</v>
      </c>
      <c r="C149" s="4">
        <f t="shared" si="9"/>
        <v>0</v>
      </c>
      <c r="D149" s="5">
        <f t="shared" si="10"/>
        <v>0</v>
      </c>
      <c r="E149" s="4">
        <f t="shared" si="11"/>
        <v>0</v>
      </c>
    </row>
    <row r="150" spans="1:5">
      <c r="A150">
        <v>137</v>
      </c>
      <c r="B150" s="5">
        <f t="shared" si="8"/>
        <v>0</v>
      </c>
      <c r="C150" s="4">
        <f t="shared" si="9"/>
        <v>0</v>
      </c>
      <c r="D150" s="5">
        <f t="shared" si="10"/>
        <v>0</v>
      </c>
      <c r="E150" s="4">
        <f t="shared" si="11"/>
        <v>0</v>
      </c>
    </row>
    <row r="151" spans="1:5">
      <c r="A151">
        <v>138</v>
      </c>
      <c r="B151" s="5">
        <f t="shared" si="8"/>
        <v>0</v>
      </c>
      <c r="C151" s="4">
        <f t="shared" si="9"/>
        <v>0</v>
      </c>
      <c r="D151" s="5">
        <f t="shared" si="10"/>
        <v>0</v>
      </c>
      <c r="E151" s="4">
        <f t="shared" si="11"/>
        <v>0</v>
      </c>
    </row>
    <row r="152" spans="1:5">
      <c r="A152">
        <v>139</v>
      </c>
      <c r="B152" s="5">
        <f t="shared" si="8"/>
        <v>0</v>
      </c>
      <c r="C152" s="4">
        <f t="shared" si="9"/>
        <v>0</v>
      </c>
      <c r="D152" s="5">
        <f t="shared" si="10"/>
        <v>0</v>
      </c>
      <c r="E152" s="4">
        <f t="shared" si="11"/>
        <v>0</v>
      </c>
    </row>
    <row r="153" spans="1:5">
      <c r="A153">
        <v>140</v>
      </c>
      <c r="B153" s="5">
        <f t="shared" si="8"/>
        <v>0</v>
      </c>
      <c r="C153" s="4">
        <f t="shared" si="9"/>
        <v>0</v>
      </c>
      <c r="D153" s="5">
        <f t="shared" si="10"/>
        <v>0</v>
      </c>
      <c r="E153" s="4">
        <f t="shared" si="11"/>
        <v>0</v>
      </c>
    </row>
    <row r="154" spans="1:5">
      <c r="A154">
        <v>141</v>
      </c>
      <c r="B154" s="5">
        <f t="shared" si="8"/>
        <v>0</v>
      </c>
      <c r="C154" s="4">
        <f t="shared" si="9"/>
        <v>0</v>
      </c>
      <c r="D154" s="5">
        <f t="shared" si="10"/>
        <v>0</v>
      </c>
      <c r="E154" s="4">
        <f t="shared" si="11"/>
        <v>0</v>
      </c>
    </row>
    <row r="155" spans="1:5">
      <c r="A155">
        <v>142</v>
      </c>
      <c r="B155" s="5">
        <f t="shared" si="8"/>
        <v>0</v>
      </c>
      <c r="C155" s="4">
        <f t="shared" si="9"/>
        <v>0</v>
      </c>
      <c r="D155" s="5">
        <f t="shared" si="10"/>
        <v>0</v>
      </c>
      <c r="E155" s="4">
        <f t="shared" si="11"/>
        <v>0</v>
      </c>
    </row>
    <row r="156" spans="1:5">
      <c r="A156">
        <v>143</v>
      </c>
      <c r="B156" s="5">
        <f t="shared" si="8"/>
        <v>0</v>
      </c>
      <c r="C156" s="4">
        <f t="shared" si="9"/>
        <v>0</v>
      </c>
      <c r="D156" s="5">
        <f t="shared" si="10"/>
        <v>0</v>
      </c>
      <c r="E156" s="4">
        <f t="shared" si="11"/>
        <v>0</v>
      </c>
    </row>
    <row r="157" spans="1:5">
      <c r="A157">
        <v>144</v>
      </c>
      <c r="B157" s="5">
        <f t="shared" si="8"/>
        <v>0</v>
      </c>
      <c r="C157" s="4">
        <f t="shared" si="9"/>
        <v>0</v>
      </c>
      <c r="D157" s="5">
        <f t="shared" si="10"/>
        <v>0</v>
      </c>
      <c r="E157" s="4">
        <f t="shared" si="11"/>
        <v>0</v>
      </c>
    </row>
    <row r="158" spans="1:5">
      <c r="A158">
        <v>145</v>
      </c>
      <c r="B158" s="5">
        <f t="shared" si="8"/>
        <v>0</v>
      </c>
      <c r="C158" s="4">
        <f t="shared" si="9"/>
        <v>0</v>
      </c>
      <c r="D158" s="5">
        <f t="shared" si="10"/>
        <v>0</v>
      </c>
      <c r="E158" s="4">
        <f t="shared" si="11"/>
        <v>0</v>
      </c>
    </row>
    <row r="159" spans="1:5">
      <c r="A159">
        <v>146</v>
      </c>
      <c r="B159" s="5">
        <f t="shared" si="8"/>
        <v>0</v>
      </c>
      <c r="C159" s="4">
        <f t="shared" si="9"/>
        <v>0</v>
      </c>
      <c r="D159" s="5">
        <f t="shared" si="10"/>
        <v>0</v>
      </c>
      <c r="E159" s="4">
        <f t="shared" si="11"/>
        <v>0</v>
      </c>
    </row>
    <row r="160" spans="1:5">
      <c r="A160">
        <v>147</v>
      </c>
      <c r="B160" s="5">
        <f t="shared" si="8"/>
        <v>0</v>
      </c>
      <c r="C160" s="4">
        <f t="shared" si="9"/>
        <v>0</v>
      </c>
      <c r="D160" s="5">
        <f t="shared" si="10"/>
        <v>0</v>
      </c>
      <c r="E160" s="4">
        <f t="shared" si="11"/>
        <v>0</v>
      </c>
    </row>
    <row r="161" spans="1:5">
      <c r="A161">
        <v>148</v>
      </c>
      <c r="B161" s="5">
        <f t="shared" si="8"/>
        <v>0</v>
      </c>
      <c r="C161" s="4">
        <f t="shared" si="9"/>
        <v>0</v>
      </c>
      <c r="D161" s="5">
        <f t="shared" si="10"/>
        <v>0</v>
      </c>
      <c r="E161" s="4">
        <f t="shared" si="11"/>
        <v>0</v>
      </c>
    </row>
    <row r="162" spans="1:5">
      <c r="A162">
        <v>149</v>
      </c>
      <c r="B162" s="5">
        <f t="shared" si="8"/>
        <v>0</v>
      </c>
      <c r="C162" s="4">
        <f t="shared" si="9"/>
        <v>0</v>
      </c>
      <c r="D162" s="5">
        <f t="shared" si="10"/>
        <v>0</v>
      </c>
      <c r="E162" s="4">
        <f t="shared" si="11"/>
        <v>0</v>
      </c>
    </row>
    <row r="163" spans="1:5">
      <c r="A163">
        <v>150</v>
      </c>
      <c r="B163" s="5">
        <f t="shared" si="8"/>
        <v>0</v>
      </c>
      <c r="C163" s="4">
        <f t="shared" si="9"/>
        <v>0</v>
      </c>
      <c r="D163" s="5">
        <f t="shared" si="10"/>
        <v>0</v>
      </c>
      <c r="E163" s="4">
        <f t="shared" si="11"/>
        <v>0</v>
      </c>
    </row>
    <row r="164" spans="1:5">
      <c r="A164">
        <v>151</v>
      </c>
      <c r="B164" s="5">
        <f t="shared" si="8"/>
        <v>0</v>
      </c>
      <c r="C164" s="4">
        <f t="shared" si="9"/>
        <v>0</v>
      </c>
      <c r="D164" s="5">
        <f t="shared" si="10"/>
        <v>0</v>
      </c>
      <c r="E164" s="4">
        <f t="shared" si="11"/>
        <v>0</v>
      </c>
    </row>
    <row r="165" spans="1:5">
      <c r="A165">
        <v>152</v>
      </c>
      <c r="B165" s="5">
        <f t="shared" si="8"/>
        <v>0</v>
      </c>
      <c r="C165" s="4">
        <f t="shared" si="9"/>
        <v>0</v>
      </c>
      <c r="D165" s="5">
        <f t="shared" si="10"/>
        <v>0</v>
      </c>
      <c r="E165" s="4">
        <f t="shared" si="11"/>
        <v>0</v>
      </c>
    </row>
    <row r="166" spans="1:5">
      <c r="A166">
        <v>153</v>
      </c>
      <c r="B166" s="5">
        <f t="shared" si="8"/>
        <v>0</v>
      </c>
      <c r="C166" s="4">
        <f t="shared" si="9"/>
        <v>0</v>
      </c>
      <c r="D166" s="5">
        <f t="shared" si="10"/>
        <v>0</v>
      </c>
      <c r="E166" s="4">
        <f t="shared" si="11"/>
        <v>0</v>
      </c>
    </row>
    <row r="167" spans="1:5">
      <c r="A167">
        <v>154</v>
      </c>
      <c r="B167" s="5">
        <f t="shared" si="8"/>
        <v>0</v>
      </c>
      <c r="C167" s="4">
        <f t="shared" si="9"/>
        <v>0</v>
      </c>
      <c r="D167" s="5">
        <f t="shared" si="10"/>
        <v>0</v>
      </c>
      <c r="E167" s="4">
        <f t="shared" si="11"/>
        <v>0</v>
      </c>
    </row>
    <row r="168" spans="1:5">
      <c r="A168">
        <v>155</v>
      </c>
      <c r="B168" s="5">
        <f t="shared" si="8"/>
        <v>0</v>
      </c>
      <c r="C168" s="4">
        <f t="shared" si="9"/>
        <v>0</v>
      </c>
      <c r="D168" s="5">
        <f t="shared" si="10"/>
        <v>0</v>
      </c>
      <c r="E168" s="4">
        <f t="shared" si="11"/>
        <v>0</v>
      </c>
    </row>
    <row r="169" spans="1:5">
      <c r="A169">
        <v>156</v>
      </c>
      <c r="B169" s="5">
        <f t="shared" si="8"/>
        <v>0</v>
      </c>
      <c r="C169" s="4">
        <f t="shared" si="9"/>
        <v>0</v>
      </c>
      <c r="D169" s="5">
        <f t="shared" si="10"/>
        <v>0</v>
      </c>
      <c r="E169" s="4">
        <f t="shared" si="11"/>
        <v>0</v>
      </c>
    </row>
    <row r="170" spans="1:5">
      <c r="A170">
        <v>157</v>
      </c>
      <c r="B170" s="5">
        <f t="shared" si="8"/>
        <v>0</v>
      </c>
      <c r="C170" s="4">
        <f t="shared" si="9"/>
        <v>0</v>
      </c>
      <c r="D170" s="5">
        <f t="shared" si="10"/>
        <v>0</v>
      </c>
      <c r="E170" s="4">
        <f t="shared" si="11"/>
        <v>0</v>
      </c>
    </row>
    <row r="171" spans="1:5">
      <c r="A171">
        <v>158</v>
      </c>
      <c r="B171" s="5">
        <f t="shared" si="8"/>
        <v>0</v>
      </c>
      <c r="C171" s="4">
        <f t="shared" si="9"/>
        <v>0</v>
      </c>
      <c r="D171" s="5">
        <f t="shared" si="10"/>
        <v>0</v>
      </c>
      <c r="E171" s="4">
        <f t="shared" si="11"/>
        <v>0</v>
      </c>
    </row>
    <row r="172" spans="1:5">
      <c r="A172">
        <v>159</v>
      </c>
      <c r="B172" s="5">
        <f t="shared" si="8"/>
        <v>0</v>
      </c>
      <c r="C172" s="4">
        <f t="shared" si="9"/>
        <v>0</v>
      </c>
      <c r="D172" s="5">
        <f t="shared" si="10"/>
        <v>0</v>
      </c>
      <c r="E172" s="4">
        <f t="shared" si="11"/>
        <v>0</v>
      </c>
    </row>
    <row r="173" spans="1:5">
      <c r="A173">
        <v>160</v>
      </c>
      <c r="B173" s="5">
        <f t="shared" si="8"/>
        <v>0</v>
      </c>
      <c r="C173" s="4">
        <f t="shared" si="9"/>
        <v>0</v>
      </c>
      <c r="D173" s="5">
        <f t="shared" si="10"/>
        <v>0</v>
      </c>
      <c r="E173" s="4">
        <f t="shared" si="11"/>
        <v>0</v>
      </c>
    </row>
    <row r="174" spans="1:5">
      <c r="A174">
        <v>161</v>
      </c>
      <c r="B174" s="5">
        <f t="shared" si="8"/>
        <v>0</v>
      </c>
      <c r="C174" s="4">
        <f t="shared" si="9"/>
        <v>0</v>
      </c>
      <c r="D174" s="5">
        <f t="shared" si="10"/>
        <v>0</v>
      </c>
      <c r="E174" s="4">
        <f t="shared" si="11"/>
        <v>0</v>
      </c>
    </row>
    <row r="175" spans="1:5">
      <c r="A175">
        <v>162</v>
      </c>
      <c r="B175" s="5">
        <f t="shared" si="8"/>
        <v>0</v>
      </c>
      <c r="C175" s="4">
        <f t="shared" si="9"/>
        <v>0</v>
      </c>
      <c r="D175" s="5">
        <f t="shared" si="10"/>
        <v>0</v>
      </c>
      <c r="E175" s="4">
        <f t="shared" si="11"/>
        <v>0</v>
      </c>
    </row>
    <row r="176" spans="1:5">
      <c r="A176">
        <v>163</v>
      </c>
      <c r="B176" s="5">
        <f t="shared" si="8"/>
        <v>0</v>
      </c>
      <c r="C176" s="4">
        <f t="shared" si="9"/>
        <v>0</v>
      </c>
      <c r="D176" s="5">
        <f t="shared" si="10"/>
        <v>0</v>
      </c>
      <c r="E176" s="4">
        <f t="shared" si="11"/>
        <v>0</v>
      </c>
    </row>
    <row r="177" spans="1:5">
      <c r="A177">
        <v>164</v>
      </c>
      <c r="B177" s="5">
        <f t="shared" si="8"/>
        <v>0</v>
      </c>
      <c r="C177" s="4">
        <f t="shared" si="9"/>
        <v>0</v>
      </c>
      <c r="D177" s="5">
        <f t="shared" si="10"/>
        <v>0</v>
      </c>
      <c r="E177" s="4">
        <f t="shared" si="11"/>
        <v>0</v>
      </c>
    </row>
    <row r="178" spans="1:5">
      <c r="A178">
        <v>165</v>
      </c>
      <c r="B178" s="5">
        <f t="shared" si="8"/>
        <v>0</v>
      </c>
      <c r="C178" s="4">
        <f t="shared" si="9"/>
        <v>0</v>
      </c>
      <c r="D178" s="5">
        <f t="shared" si="10"/>
        <v>0</v>
      </c>
      <c r="E178" s="4">
        <f t="shared" si="11"/>
        <v>0</v>
      </c>
    </row>
    <row r="179" spans="1:5">
      <c r="A179">
        <v>166</v>
      </c>
      <c r="B179" s="5">
        <f t="shared" si="8"/>
        <v>0</v>
      </c>
      <c r="C179" s="4">
        <f t="shared" si="9"/>
        <v>0</v>
      </c>
      <c r="D179" s="5">
        <f t="shared" si="10"/>
        <v>0</v>
      </c>
      <c r="E179" s="4">
        <f t="shared" si="11"/>
        <v>0</v>
      </c>
    </row>
    <row r="180" spans="1:5">
      <c r="A180">
        <v>167</v>
      </c>
      <c r="B180" s="5">
        <f t="shared" si="8"/>
        <v>0</v>
      </c>
      <c r="C180" s="4">
        <f t="shared" si="9"/>
        <v>0</v>
      </c>
      <c r="D180" s="5">
        <f t="shared" si="10"/>
        <v>0</v>
      </c>
      <c r="E180" s="4">
        <f t="shared" si="11"/>
        <v>0</v>
      </c>
    </row>
    <row r="181" spans="1:5">
      <c r="A181">
        <v>168</v>
      </c>
      <c r="B181" s="5">
        <f t="shared" si="8"/>
        <v>0</v>
      </c>
      <c r="C181" s="4">
        <f t="shared" si="9"/>
        <v>0</v>
      </c>
      <c r="D181" s="5">
        <f t="shared" si="10"/>
        <v>0</v>
      </c>
      <c r="E181" s="4">
        <f t="shared" si="11"/>
        <v>0</v>
      </c>
    </row>
    <row r="182" spans="1:5">
      <c r="A182">
        <v>169</v>
      </c>
      <c r="B182" s="5">
        <f t="shared" si="8"/>
        <v>0</v>
      </c>
      <c r="C182" s="4">
        <f t="shared" si="9"/>
        <v>0</v>
      </c>
      <c r="D182" s="5">
        <f t="shared" si="10"/>
        <v>0</v>
      </c>
      <c r="E182" s="4">
        <f t="shared" si="11"/>
        <v>0</v>
      </c>
    </row>
    <row r="183" spans="1:5">
      <c r="A183">
        <v>170</v>
      </c>
      <c r="B183" s="5">
        <f t="shared" si="8"/>
        <v>0</v>
      </c>
      <c r="C183" s="4">
        <f t="shared" si="9"/>
        <v>0</v>
      </c>
      <c r="D183" s="5">
        <f t="shared" si="10"/>
        <v>0</v>
      </c>
      <c r="E183" s="4">
        <f t="shared" si="11"/>
        <v>0</v>
      </c>
    </row>
    <row r="184" spans="1:5">
      <c r="A184">
        <v>171</v>
      </c>
      <c r="B184" s="5">
        <f t="shared" si="8"/>
        <v>0</v>
      </c>
      <c r="C184" s="4">
        <f t="shared" si="9"/>
        <v>0</v>
      </c>
      <c r="D184" s="5">
        <f t="shared" si="10"/>
        <v>0</v>
      </c>
      <c r="E184" s="4">
        <f t="shared" si="11"/>
        <v>0</v>
      </c>
    </row>
    <row r="185" spans="1:5">
      <c r="A185">
        <v>172</v>
      </c>
      <c r="B185" s="5">
        <f t="shared" si="8"/>
        <v>0</v>
      </c>
      <c r="C185" s="4">
        <f t="shared" si="9"/>
        <v>0</v>
      </c>
      <c r="D185" s="5">
        <f t="shared" si="10"/>
        <v>0</v>
      </c>
      <c r="E185" s="4">
        <f t="shared" si="11"/>
        <v>0</v>
      </c>
    </row>
    <row r="186" spans="1:5">
      <c r="A186">
        <v>173</v>
      </c>
      <c r="B186" s="5">
        <f t="shared" si="8"/>
        <v>0</v>
      </c>
      <c r="C186" s="4">
        <f t="shared" si="9"/>
        <v>0</v>
      </c>
      <c r="D186" s="5">
        <f t="shared" si="10"/>
        <v>0</v>
      </c>
      <c r="E186" s="4">
        <f t="shared" si="11"/>
        <v>0</v>
      </c>
    </row>
    <row r="187" spans="1:5">
      <c r="A187">
        <v>174</v>
      </c>
      <c r="B187" s="5">
        <f t="shared" si="8"/>
        <v>0</v>
      </c>
      <c r="C187" s="4">
        <f t="shared" si="9"/>
        <v>0</v>
      </c>
      <c r="D187" s="5">
        <f t="shared" si="10"/>
        <v>0</v>
      </c>
      <c r="E187" s="4">
        <f t="shared" si="11"/>
        <v>0</v>
      </c>
    </row>
    <row r="188" spans="1:5">
      <c r="A188">
        <v>175</v>
      </c>
      <c r="B188" s="5">
        <f t="shared" si="8"/>
        <v>0</v>
      </c>
      <c r="C188" s="4">
        <f t="shared" si="9"/>
        <v>0</v>
      </c>
      <c r="D188" s="5">
        <f t="shared" si="10"/>
        <v>0</v>
      </c>
      <c r="E188" s="4">
        <f t="shared" si="11"/>
        <v>0</v>
      </c>
    </row>
    <row r="189" spans="1:5">
      <c r="A189">
        <v>176</v>
      </c>
      <c r="B189" s="5">
        <f t="shared" si="8"/>
        <v>0</v>
      </c>
      <c r="C189" s="4">
        <f t="shared" si="9"/>
        <v>0</v>
      </c>
      <c r="D189" s="5">
        <f t="shared" si="10"/>
        <v>0</v>
      </c>
      <c r="E189" s="4">
        <f t="shared" si="11"/>
        <v>0</v>
      </c>
    </row>
    <row r="190" spans="1:5">
      <c r="A190">
        <v>177</v>
      </c>
      <c r="B190" s="5">
        <f t="shared" si="8"/>
        <v>0</v>
      </c>
      <c r="C190" s="4">
        <f t="shared" si="9"/>
        <v>0</v>
      </c>
      <c r="D190" s="5">
        <f t="shared" si="10"/>
        <v>0</v>
      </c>
      <c r="E190" s="4">
        <f t="shared" si="11"/>
        <v>0</v>
      </c>
    </row>
    <row r="191" spans="1:5">
      <c r="A191">
        <v>178</v>
      </c>
      <c r="B191" s="5">
        <f t="shared" si="8"/>
        <v>0</v>
      </c>
      <c r="C191" s="4">
        <f t="shared" si="9"/>
        <v>0</v>
      </c>
      <c r="D191" s="5">
        <f t="shared" si="10"/>
        <v>0</v>
      </c>
      <c r="E191" s="4">
        <f t="shared" si="11"/>
        <v>0</v>
      </c>
    </row>
    <row r="192" spans="1:5">
      <c r="A192">
        <v>179</v>
      </c>
      <c r="B192" s="5">
        <f t="shared" si="8"/>
        <v>0</v>
      </c>
      <c r="C192" s="4">
        <f t="shared" si="9"/>
        <v>0</v>
      </c>
      <c r="D192" s="5">
        <f t="shared" si="10"/>
        <v>0</v>
      </c>
      <c r="E192" s="4">
        <f t="shared" si="11"/>
        <v>0</v>
      </c>
    </row>
    <row r="193" spans="1:5">
      <c r="A193">
        <v>180</v>
      </c>
      <c r="B193" s="5">
        <f t="shared" si="8"/>
        <v>0</v>
      </c>
      <c r="C193" s="4">
        <f t="shared" si="9"/>
        <v>0</v>
      </c>
      <c r="D193" s="5">
        <f t="shared" si="10"/>
        <v>0</v>
      </c>
      <c r="E193" s="4">
        <f t="shared" si="11"/>
        <v>0</v>
      </c>
    </row>
    <row r="194" spans="1:5">
      <c r="A194">
        <v>181</v>
      </c>
      <c r="B194" s="5">
        <f t="shared" si="8"/>
        <v>0</v>
      </c>
      <c r="C194" s="4">
        <f t="shared" si="9"/>
        <v>0</v>
      </c>
      <c r="D194" s="5">
        <f t="shared" si="10"/>
        <v>0</v>
      </c>
      <c r="E194" s="4">
        <f t="shared" si="11"/>
        <v>0</v>
      </c>
    </row>
    <row r="195" spans="1:5">
      <c r="A195">
        <v>182</v>
      </c>
      <c r="B195" s="5">
        <f t="shared" si="8"/>
        <v>0</v>
      </c>
      <c r="C195" s="4">
        <f t="shared" si="9"/>
        <v>0</v>
      </c>
      <c r="D195" s="5">
        <f t="shared" si="10"/>
        <v>0</v>
      </c>
      <c r="E195" s="4">
        <f t="shared" si="11"/>
        <v>0</v>
      </c>
    </row>
    <row r="196" spans="1:5">
      <c r="A196">
        <v>183</v>
      </c>
      <c r="B196" s="5">
        <f t="shared" si="8"/>
        <v>0</v>
      </c>
      <c r="C196" s="4">
        <f t="shared" si="9"/>
        <v>0</v>
      </c>
      <c r="D196" s="5">
        <f t="shared" si="10"/>
        <v>0</v>
      </c>
      <c r="E196" s="4">
        <f t="shared" si="11"/>
        <v>0</v>
      </c>
    </row>
    <row r="197" spans="1:5">
      <c r="A197">
        <v>184</v>
      </c>
      <c r="B197" s="5">
        <f t="shared" si="8"/>
        <v>0</v>
      </c>
      <c r="C197" s="4">
        <f t="shared" si="9"/>
        <v>0</v>
      </c>
      <c r="D197" s="5">
        <f t="shared" si="10"/>
        <v>0</v>
      </c>
      <c r="E197" s="4">
        <f t="shared" si="11"/>
        <v>0</v>
      </c>
    </row>
    <row r="198" spans="1:5">
      <c r="A198">
        <v>185</v>
      </c>
      <c r="B198" s="5">
        <f t="shared" si="8"/>
        <v>0</v>
      </c>
      <c r="C198" s="4">
        <f t="shared" si="9"/>
        <v>0</v>
      </c>
      <c r="D198" s="5">
        <f t="shared" si="10"/>
        <v>0</v>
      </c>
      <c r="E198" s="4">
        <f t="shared" si="11"/>
        <v>0</v>
      </c>
    </row>
    <row r="199" spans="1:5">
      <c r="A199">
        <v>186</v>
      </c>
      <c r="B199" s="5">
        <f t="shared" si="8"/>
        <v>0</v>
      </c>
      <c r="C199" s="4">
        <f t="shared" si="9"/>
        <v>0</v>
      </c>
      <c r="D199" s="5">
        <f t="shared" si="10"/>
        <v>0</v>
      </c>
      <c r="E199" s="4">
        <f t="shared" si="11"/>
        <v>0</v>
      </c>
    </row>
    <row r="200" spans="1:5">
      <c r="A200">
        <v>187</v>
      </c>
      <c r="B200" s="5">
        <f t="shared" si="8"/>
        <v>0</v>
      </c>
      <c r="C200" s="4">
        <f t="shared" si="9"/>
        <v>0</v>
      </c>
      <c r="D200" s="5">
        <f t="shared" si="10"/>
        <v>0</v>
      </c>
      <c r="E200" s="4">
        <f t="shared" si="11"/>
        <v>0</v>
      </c>
    </row>
    <row r="201" spans="1:5">
      <c r="A201">
        <v>188</v>
      </c>
      <c r="B201" s="5">
        <f t="shared" si="8"/>
        <v>0</v>
      </c>
      <c r="C201" s="4">
        <f t="shared" si="9"/>
        <v>0</v>
      </c>
      <c r="D201" s="5">
        <f t="shared" si="10"/>
        <v>0</v>
      </c>
      <c r="E201" s="4">
        <f t="shared" si="11"/>
        <v>0</v>
      </c>
    </row>
    <row r="202" spans="1:5">
      <c r="A202">
        <v>189</v>
      </c>
      <c r="B202" s="5">
        <f t="shared" si="8"/>
        <v>0</v>
      </c>
      <c r="C202" s="4">
        <f t="shared" si="9"/>
        <v>0</v>
      </c>
      <c r="D202" s="5">
        <f t="shared" si="10"/>
        <v>0</v>
      </c>
      <c r="E202" s="4">
        <f t="shared" si="11"/>
        <v>0</v>
      </c>
    </row>
    <row r="203" spans="1:5">
      <c r="A203">
        <v>190</v>
      </c>
      <c r="B203" s="5">
        <f t="shared" si="8"/>
        <v>0</v>
      </c>
      <c r="C203" s="4">
        <f t="shared" si="9"/>
        <v>0</v>
      </c>
      <c r="D203" s="5">
        <f t="shared" si="10"/>
        <v>0</v>
      </c>
      <c r="E203" s="4">
        <f t="shared" si="11"/>
        <v>0</v>
      </c>
    </row>
    <row r="204" spans="1:5">
      <c r="A204">
        <v>191</v>
      </c>
      <c r="B204" s="5">
        <f t="shared" si="8"/>
        <v>0</v>
      </c>
      <c r="C204" s="4">
        <f t="shared" si="9"/>
        <v>0</v>
      </c>
      <c r="D204" s="5">
        <f t="shared" si="10"/>
        <v>0</v>
      </c>
      <c r="E204" s="4">
        <f t="shared" si="11"/>
        <v>0</v>
      </c>
    </row>
    <row r="205" spans="1:5">
      <c r="A205">
        <v>192</v>
      </c>
      <c r="B205" s="5">
        <f t="shared" si="8"/>
        <v>0</v>
      </c>
      <c r="C205" s="4">
        <f t="shared" si="9"/>
        <v>0</v>
      </c>
      <c r="D205" s="5">
        <f t="shared" si="10"/>
        <v>0</v>
      </c>
      <c r="E205" s="4">
        <f t="shared" si="11"/>
        <v>0</v>
      </c>
    </row>
    <row r="206" spans="1:5">
      <c r="A206">
        <v>193</v>
      </c>
      <c r="B206" s="5">
        <f t="shared" si="8"/>
        <v>0</v>
      </c>
      <c r="C206" s="4">
        <f t="shared" si="9"/>
        <v>0</v>
      </c>
      <c r="D206" s="5">
        <f t="shared" si="10"/>
        <v>0</v>
      </c>
      <c r="E206" s="4">
        <f t="shared" si="11"/>
        <v>0</v>
      </c>
    </row>
    <row r="207" spans="1:5">
      <c r="A207">
        <v>194</v>
      </c>
      <c r="B207" s="5">
        <f t="shared" si="8"/>
        <v>0</v>
      </c>
      <c r="C207" s="4">
        <f t="shared" si="9"/>
        <v>0</v>
      </c>
      <c r="D207" s="5">
        <f t="shared" si="10"/>
        <v>0</v>
      </c>
      <c r="E207" s="4">
        <f t="shared" si="11"/>
        <v>0</v>
      </c>
    </row>
    <row r="208" spans="1:5">
      <c r="A208">
        <v>195</v>
      </c>
      <c r="B208" s="5">
        <f t="shared" ref="B208:B271" si="12">IF(E207&lt;0.01,0,$C$7)</f>
        <v>0</v>
      </c>
      <c r="C208" s="4">
        <f t="shared" ref="C208:C271" si="13">-$C$4*E207</f>
        <v>0</v>
      </c>
      <c r="D208" s="5">
        <f t="shared" ref="D208:D271" si="14">B208-C208</f>
        <v>0</v>
      </c>
      <c r="E208" s="4">
        <f t="shared" ref="E208:E271" si="15">IF(E207&lt;0.01,0,E207+D208)</f>
        <v>0</v>
      </c>
    </row>
    <row r="209" spans="1:5">
      <c r="A209">
        <v>196</v>
      </c>
      <c r="B209" s="5">
        <f t="shared" si="12"/>
        <v>0</v>
      </c>
      <c r="C209" s="4">
        <f t="shared" si="13"/>
        <v>0</v>
      </c>
      <c r="D209" s="5">
        <f t="shared" si="14"/>
        <v>0</v>
      </c>
      <c r="E209" s="4">
        <f t="shared" si="15"/>
        <v>0</v>
      </c>
    </row>
    <row r="210" spans="1:5">
      <c r="A210">
        <v>197</v>
      </c>
      <c r="B210" s="5">
        <f t="shared" si="12"/>
        <v>0</v>
      </c>
      <c r="C210" s="4">
        <f t="shared" si="13"/>
        <v>0</v>
      </c>
      <c r="D210" s="5">
        <f t="shared" si="14"/>
        <v>0</v>
      </c>
      <c r="E210" s="4">
        <f t="shared" si="15"/>
        <v>0</v>
      </c>
    </row>
    <row r="211" spans="1:5">
      <c r="A211">
        <v>198</v>
      </c>
      <c r="B211" s="5">
        <f t="shared" si="12"/>
        <v>0</v>
      </c>
      <c r="C211" s="4">
        <f t="shared" si="13"/>
        <v>0</v>
      </c>
      <c r="D211" s="5">
        <f t="shared" si="14"/>
        <v>0</v>
      </c>
      <c r="E211" s="4">
        <f t="shared" si="15"/>
        <v>0</v>
      </c>
    </row>
    <row r="212" spans="1:5">
      <c r="A212">
        <v>199</v>
      </c>
      <c r="B212" s="5">
        <f t="shared" si="12"/>
        <v>0</v>
      </c>
      <c r="C212" s="4">
        <f t="shared" si="13"/>
        <v>0</v>
      </c>
      <c r="D212" s="5">
        <f t="shared" si="14"/>
        <v>0</v>
      </c>
      <c r="E212" s="4">
        <f t="shared" si="15"/>
        <v>0</v>
      </c>
    </row>
    <row r="213" spans="1:5">
      <c r="A213">
        <v>200</v>
      </c>
      <c r="B213" s="5">
        <f t="shared" si="12"/>
        <v>0</v>
      </c>
      <c r="C213" s="4">
        <f t="shared" si="13"/>
        <v>0</v>
      </c>
      <c r="D213" s="5">
        <f t="shared" si="14"/>
        <v>0</v>
      </c>
      <c r="E213" s="4">
        <f t="shared" si="15"/>
        <v>0</v>
      </c>
    </row>
    <row r="214" spans="1:5">
      <c r="A214">
        <v>201</v>
      </c>
      <c r="B214" s="5">
        <f t="shared" si="12"/>
        <v>0</v>
      </c>
      <c r="C214" s="4">
        <f t="shared" si="13"/>
        <v>0</v>
      </c>
      <c r="D214" s="5">
        <f t="shared" si="14"/>
        <v>0</v>
      </c>
      <c r="E214" s="4">
        <f t="shared" si="15"/>
        <v>0</v>
      </c>
    </row>
    <row r="215" spans="1:5">
      <c r="A215">
        <v>202</v>
      </c>
      <c r="B215" s="5">
        <f t="shared" si="12"/>
        <v>0</v>
      </c>
      <c r="C215" s="4">
        <f t="shared" si="13"/>
        <v>0</v>
      </c>
      <c r="D215" s="5">
        <f t="shared" si="14"/>
        <v>0</v>
      </c>
      <c r="E215" s="4">
        <f t="shared" si="15"/>
        <v>0</v>
      </c>
    </row>
    <row r="216" spans="1:5">
      <c r="A216">
        <v>203</v>
      </c>
      <c r="B216" s="5">
        <f t="shared" si="12"/>
        <v>0</v>
      </c>
      <c r="C216" s="4">
        <f t="shared" si="13"/>
        <v>0</v>
      </c>
      <c r="D216" s="5">
        <f t="shared" si="14"/>
        <v>0</v>
      </c>
      <c r="E216" s="4">
        <f t="shared" si="15"/>
        <v>0</v>
      </c>
    </row>
    <row r="217" spans="1:5">
      <c r="A217">
        <v>204</v>
      </c>
      <c r="B217" s="5">
        <f t="shared" si="12"/>
        <v>0</v>
      </c>
      <c r="C217" s="4">
        <f t="shared" si="13"/>
        <v>0</v>
      </c>
      <c r="D217" s="5">
        <f t="shared" si="14"/>
        <v>0</v>
      </c>
      <c r="E217" s="4">
        <f t="shared" si="15"/>
        <v>0</v>
      </c>
    </row>
    <row r="218" spans="1:5">
      <c r="A218">
        <v>205</v>
      </c>
      <c r="B218" s="5">
        <f t="shared" si="12"/>
        <v>0</v>
      </c>
      <c r="C218" s="4">
        <f t="shared" si="13"/>
        <v>0</v>
      </c>
      <c r="D218" s="5">
        <f t="shared" si="14"/>
        <v>0</v>
      </c>
      <c r="E218" s="4">
        <f t="shared" si="15"/>
        <v>0</v>
      </c>
    </row>
    <row r="219" spans="1:5">
      <c r="A219">
        <v>206</v>
      </c>
      <c r="B219" s="5">
        <f t="shared" si="12"/>
        <v>0</v>
      </c>
      <c r="C219" s="4">
        <f t="shared" si="13"/>
        <v>0</v>
      </c>
      <c r="D219" s="5">
        <f t="shared" si="14"/>
        <v>0</v>
      </c>
      <c r="E219" s="4">
        <f t="shared" si="15"/>
        <v>0</v>
      </c>
    </row>
    <row r="220" spans="1:5">
      <c r="A220">
        <v>207</v>
      </c>
      <c r="B220" s="5">
        <f t="shared" si="12"/>
        <v>0</v>
      </c>
      <c r="C220" s="4">
        <f t="shared" si="13"/>
        <v>0</v>
      </c>
      <c r="D220" s="5">
        <f t="shared" si="14"/>
        <v>0</v>
      </c>
      <c r="E220" s="4">
        <f t="shared" si="15"/>
        <v>0</v>
      </c>
    </row>
    <row r="221" spans="1:5">
      <c r="A221">
        <v>208</v>
      </c>
      <c r="B221" s="5">
        <f t="shared" si="12"/>
        <v>0</v>
      </c>
      <c r="C221" s="4">
        <f t="shared" si="13"/>
        <v>0</v>
      </c>
      <c r="D221" s="5">
        <f t="shared" si="14"/>
        <v>0</v>
      </c>
      <c r="E221" s="4">
        <f t="shared" si="15"/>
        <v>0</v>
      </c>
    </row>
    <row r="222" spans="1:5">
      <c r="A222">
        <v>209</v>
      </c>
      <c r="B222" s="5">
        <f t="shared" si="12"/>
        <v>0</v>
      </c>
      <c r="C222" s="4">
        <f t="shared" si="13"/>
        <v>0</v>
      </c>
      <c r="D222" s="5">
        <f t="shared" si="14"/>
        <v>0</v>
      </c>
      <c r="E222" s="4">
        <f t="shared" si="15"/>
        <v>0</v>
      </c>
    </row>
    <row r="223" spans="1:5">
      <c r="A223">
        <v>210</v>
      </c>
      <c r="B223" s="5">
        <f t="shared" si="12"/>
        <v>0</v>
      </c>
      <c r="C223" s="4">
        <f t="shared" si="13"/>
        <v>0</v>
      </c>
      <c r="D223" s="5">
        <f t="shared" si="14"/>
        <v>0</v>
      </c>
      <c r="E223" s="4">
        <f t="shared" si="15"/>
        <v>0</v>
      </c>
    </row>
    <row r="224" spans="1:5">
      <c r="A224">
        <v>211</v>
      </c>
      <c r="B224" s="5">
        <f t="shared" si="12"/>
        <v>0</v>
      </c>
      <c r="C224" s="4">
        <f t="shared" si="13"/>
        <v>0</v>
      </c>
      <c r="D224" s="5">
        <f t="shared" si="14"/>
        <v>0</v>
      </c>
      <c r="E224" s="4">
        <f t="shared" si="15"/>
        <v>0</v>
      </c>
    </row>
    <row r="225" spans="1:5">
      <c r="A225">
        <v>212</v>
      </c>
      <c r="B225" s="5">
        <f t="shared" si="12"/>
        <v>0</v>
      </c>
      <c r="C225" s="4">
        <f t="shared" si="13"/>
        <v>0</v>
      </c>
      <c r="D225" s="5">
        <f t="shared" si="14"/>
        <v>0</v>
      </c>
      <c r="E225" s="4">
        <f t="shared" si="15"/>
        <v>0</v>
      </c>
    </row>
    <row r="226" spans="1:5">
      <c r="A226">
        <v>213</v>
      </c>
      <c r="B226" s="5">
        <f t="shared" si="12"/>
        <v>0</v>
      </c>
      <c r="C226" s="4">
        <f t="shared" si="13"/>
        <v>0</v>
      </c>
      <c r="D226" s="5">
        <f t="shared" si="14"/>
        <v>0</v>
      </c>
      <c r="E226" s="4">
        <f t="shared" si="15"/>
        <v>0</v>
      </c>
    </row>
    <row r="227" spans="1:5">
      <c r="A227">
        <v>214</v>
      </c>
      <c r="B227" s="5">
        <f t="shared" si="12"/>
        <v>0</v>
      </c>
      <c r="C227" s="4">
        <f t="shared" si="13"/>
        <v>0</v>
      </c>
      <c r="D227" s="5">
        <f t="shared" si="14"/>
        <v>0</v>
      </c>
      <c r="E227" s="4">
        <f t="shared" si="15"/>
        <v>0</v>
      </c>
    </row>
    <row r="228" spans="1:5">
      <c r="A228">
        <v>215</v>
      </c>
      <c r="B228" s="5">
        <f t="shared" si="12"/>
        <v>0</v>
      </c>
      <c r="C228" s="4">
        <f t="shared" si="13"/>
        <v>0</v>
      </c>
      <c r="D228" s="5">
        <f t="shared" si="14"/>
        <v>0</v>
      </c>
      <c r="E228" s="4">
        <f t="shared" si="15"/>
        <v>0</v>
      </c>
    </row>
    <row r="229" spans="1:5">
      <c r="A229">
        <v>216</v>
      </c>
      <c r="B229" s="5">
        <f t="shared" si="12"/>
        <v>0</v>
      </c>
      <c r="C229" s="4">
        <f t="shared" si="13"/>
        <v>0</v>
      </c>
      <c r="D229" s="5">
        <f t="shared" si="14"/>
        <v>0</v>
      </c>
      <c r="E229" s="4">
        <f t="shared" si="15"/>
        <v>0</v>
      </c>
    </row>
    <row r="230" spans="1:5">
      <c r="A230">
        <v>217</v>
      </c>
      <c r="B230" s="5">
        <f t="shared" si="12"/>
        <v>0</v>
      </c>
      <c r="C230" s="4">
        <f t="shared" si="13"/>
        <v>0</v>
      </c>
      <c r="D230" s="5">
        <f t="shared" si="14"/>
        <v>0</v>
      </c>
      <c r="E230" s="4">
        <f t="shared" si="15"/>
        <v>0</v>
      </c>
    </row>
    <row r="231" spans="1:5">
      <c r="A231">
        <v>218</v>
      </c>
      <c r="B231" s="5">
        <f t="shared" si="12"/>
        <v>0</v>
      </c>
      <c r="C231" s="4">
        <f t="shared" si="13"/>
        <v>0</v>
      </c>
      <c r="D231" s="5">
        <f t="shared" si="14"/>
        <v>0</v>
      </c>
      <c r="E231" s="4">
        <f t="shared" si="15"/>
        <v>0</v>
      </c>
    </row>
    <row r="232" spans="1:5">
      <c r="A232">
        <v>219</v>
      </c>
      <c r="B232" s="5">
        <f t="shared" si="12"/>
        <v>0</v>
      </c>
      <c r="C232" s="4">
        <f t="shared" si="13"/>
        <v>0</v>
      </c>
      <c r="D232" s="5">
        <f t="shared" si="14"/>
        <v>0</v>
      </c>
      <c r="E232" s="4">
        <f t="shared" si="15"/>
        <v>0</v>
      </c>
    </row>
    <row r="233" spans="1:5">
      <c r="A233">
        <v>220</v>
      </c>
      <c r="B233" s="5">
        <f t="shared" si="12"/>
        <v>0</v>
      </c>
      <c r="C233" s="4">
        <f t="shared" si="13"/>
        <v>0</v>
      </c>
      <c r="D233" s="5">
        <f t="shared" si="14"/>
        <v>0</v>
      </c>
      <c r="E233" s="4">
        <f t="shared" si="15"/>
        <v>0</v>
      </c>
    </row>
    <row r="234" spans="1:5">
      <c r="A234">
        <v>221</v>
      </c>
      <c r="B234" s="5">
        <f t="shared" si="12"/>
        <v>0</v>
      </c>
      <c r="C234" s="4">
        <f t="shared" si="13"/>
        <v>0</v>
      </c>
      <c r="D234" s="5">
        <f t="shared" si="14"/>
        <v>0</v>
      </c>
      <c r="E234" s="4">
        <f t="shared" si="15"/>
        <v>0</v>
      </c>
    </row>
    <row r="235" spans="1:5">
      <c r="A235">
        <v>222</v>
      </c>
      <c r="B235" s="5">
        <f t="shared" si="12"/>
        <v>0</v>
      </c>
      <c r="C235" s="4">
        <f t="shared" si="13"/>
        <v>0</v>
      </c>
      <c r="D235" s="5">
        <f t="shared" si="14"/>
        <v>0</v>
      </c>
      <c r="E235" s="4">
        <f t="shared" si="15"/>
        <v>0</v>
      </c>
    </row>
    <row r="236" spans="1:5">
      <c r="A236">
        <v>223</v>
      </c>
      <c r="B236" s="5">
        <f t="shared" si="12"/>
        <v>0</v>
      </c>
      <c r="C236" s="4">
        <f t="shared" si="13"/>
        <v>0</v>
      </c>
      <c r="D236" s="5">
        <f t="shared" si="14"/>
        <v>0</v>
      </c>
      <c r="E236" s="4">
        <f t="shared" si="15"/>
        <v>0</v>
      </c>
    </row>
    <row r="237" spans="1:5">
      <c r="A237">
        <v>224</v>
      </c>
      <c r="B237" s="5">
        <f t="shared" si="12"/>
        <v>0</v>
      </c>
      <c r="C237" s="4">
        <f t="shared" si="13"/>
        <v>0</v>
      </c>
      <c r="D237" s="5">
        <f t="shared" si="14"/>
        <v>0</v>
      </c>
      <c r="E237" s="4">
        <f t="shared" si="15"/>
        <v>0</v>
      </c>
    </row>
    <row r="238" spans="1:5">
      <c r="A238">
        <v>225</v>
      </c>
      <c r="B238" s="5">
        <f t="shared" si="12"/>
        <v>0</v>
      </c>
      <c r="C238" s="4">
        <f t="shared" si="13"/>
        <v>0</v>
      </c>
      <c r="D238" s="5">
        <f t="shared" si="14"/>
        <v>0</v>
      </c>
      <c r="E238" s="4">
        <f t="shared" si="15"/>
        <v>0</v>
      </c>
    </row>
    <row r="239" spans="1:5">
      <c r="A239">
        <v>226</v>
      </c>
      <c r="B239" s="5">
        <f t="shared" si="12"/>
        <v>0</v>
      </c>
      <c r="C239" s="4">
        <f t="shared" si="13"/>
        <v>0</v>
      </c>
      <c r="D239" s="5">
        <f t="shared" si="14"/>
        <v>0</v>
      </c>
      <c r="E239" s="4">
        <f t="shared" si="15"/>
        <v>0</v>
      </c>
    </row>
    <row r="240" spans="1:5">
      <c r="A240">
        <v>227</v>
      </c>
      <c r="B240" s="5">
        <f t="shared" si="12"/>
        <v>0</v>
      </c>
      <c r="C240" s="4">
        <f t="shared" si="13"/>
        <v>0</v>
      </c>
      <c r="D240" s="5">
        <f t="shared" si="14"/>
        <v>0</v>
      </c>
      <c r="E240" s="4">
        <f t="shared" si="15"/>
        <v>0</v>
      </c>
    </row>
    <row r="241" spans="1:5">
      <c r="A241">
        <v>228</v>
      </c>
      <c r="B241" s="5">
        <f t="shared" si="12"/>
        <v>0</v>
      </c>
      <c r="C241" s="4">
        <f t="shared" si="13"/>
        <v>0</v>
      </c>
      <c r="D241" s="5">
        <f t="shared" si="14"/>
        <v>0</v>
      </c>
      <c r="E241" s="4">
        <f t="shared" si="15"/>
        <v>0</v>
      </c>
    </row>
    <row r="242" spans="1:5">
      <c r="A242">
        <v>229</v>
      </c>
      <c r="B242" s="5">
        <f t="shared" si="12"/>
        <v>0</v>
      </c>
      <c r="C242" s="4">
        <f t="shared" si="13"/>
        <v>0</v>
      </c>
      <c r="D242" s="5">
        <f t="shared" si="14"/>
        <v>0</v>
      </c>
      <c r="E242" s="4">
        <f t="shared" si="15"/>
        <v>0</v>
      </c>
    </row>
    <row r="243" spans="1:5">
      <c r="A243">
        <v>230</v>
      </c>
      <c r="B243" s="5">
        <f t="shared" si="12"/>
        <v>0</v>
      </c>
      <c r="C243" s="4">
        <f t="shared" si="13"/>
        <v>0</v>
      </c>
      <c r="D243" s="5">
        <f t="shared" si="14"/>
        <v>0</v>
      </c>
      <c r="E243" s="4">
        <f t="shared" si="15"/>
        <v>0</v>
      </c>
    </row>
    <row r="244" spans="1:5">
      <c r="A244">
        <v>231</v>
      </c>
      <c r="B244" s="5">
        <f t="shared" si="12"/>
        <v>0</v>
      </c>
      <c r="C244" s="4">
        <f t="shared" si="13"/>
        <v>0</v>
      </c>
      <c r="D244" s="5">
        <f t="shared" si="14"/>
        <v>0</v>
      </c>
      <c r="E244" s="4">
        <f t="shared" si="15"/>
        <v>0</v>
      </c>
    </row>
    <row r="245" spans="1:5">
      <c r="A245">
        <v>232</v>
      </c>
      <c r="B245" s="5">
        <f t="shared" si="12"/>
        <v>0</v>
      </c>
      <c r="C245" s="4">
        <f t="shared" si="13"/>
        <v>0</v>
      </c>
      <c r="D245" s="5">
        <f t="shared" si="14"/>
        <v>0</v>
      </c>
      <c r="E245" s="4">
        <f t="shared" si="15"/>
        <v>0</v>
      </c>
    </row>
    <row r="246" spans="1:5">
      <c r="A246">
        <v>233</v>
      </c>
      <c r="B246" s="5">
        <f t="shared" si="12"/>
        <v>0</v>
      </c>
      <c r="C246" s="4">
        <f t="shared" si="13"/>
        <v>0</v>
      </c>
      <c r="D246" s="5">
        <f t="shared" si="14"/>
        <v>0</v>
      </c>
      <c r="E246" s="4">
        <f t="shared" si="15"/>
        <v>0</v>
      </c>
    </row>
    <row r="247" spans="1:5">
      <c r="A247">
        <v>234</v>
      </c>
      <c r="B247" s="5">
        <f t="shared" si="12"/>
        <v>0</v>
      </c>
      <c r="C247" s="4">
        <f t="shared" si="13"/>
        <v>0</v>
      </c>
      <c r="D247" s="5">
        <f t="shared" si="14"/>
        <v>0</v>
      </c>
      <c r="E247" s="4">
        <f t="shared" si="15"/>
        <v>0</v>
      </c>
    </row>
    <row r="248" spans="1:5">
      <c r="A248">
        <v>235</v>
      </c>
      <c r="B248" s="5">
        <f t="shared" si="12"/>
        <v>0</v>
      </c>
      <c r="C248" s="4">
        <f t="shared" si="13"/>
        <v>0</v>
      </c>
      <c r="D248" s="5">
        <f t="shared" si="14"/>
        <v>0</v>
      </c>
      <c r="E248" s="4">
        <f t="shared" si="15"/>
        <v>0</v>
      </c>
    </row>
    <row r="249" spans="1:5">
      <c r="A249">
        <v>236</v>
      </c>
      <c r="B249" s="5">
        <f t="shared" si="12"/>
        <v>0</v>
      </c>
      <c r="C249" s="4">
        <f t="shared" si="13"/>
        <v>0</v>
      </c>
      <c r="D249" s="5">
        <f t="shared" si="14"/>
        <v>0</v>
      </c>
      <c r="E249" s="4">
        <f t="shared" si="15"/>
        <v>0</v>
      </c>
    </row>
    <row r="250" spans="1:5">
      <c r="A250">
        <v>237</v>
      </c>
      <c r="B250" s="5">
        <f t="shared" si="12"/>
        <v>0</v>
      </c>
      <c r="C250" s="4">
        <f t="shared" si="13"/>
        <v>0</v>
      </c>
      <c r="D250" s="5">
        <f t="shared" si="14"/>
        <v>0</v>
      </c>
      <c r="E250" s="4">
        <f t="shared" si="15"/>
        <v>0</v>
      </c>
    </row>
    <row r="251" spans="1:5">
      <c r="A251">
        <v>238</v>
      </c>
      <c r="B251" s="5">
        <f t="shared" si="12"/>
        <v>0</v>
      </c>
      <c r="C251" s="4">
        <f t="shared" si="13"/>
        <v>0</v>
      </c>
      <c r="D251" s="5">
        <f t="shared" si="14"/>
        <v>0</v>
      </c>
      <c r="E251" s="4">
        <f t="shared" si="15"/>
        <v>0</v>
      </c>
    </row>
    <row r="252" spans="1:5">
      <c r="A252">
        <v>239</v>
      </c>
      <c r="B252" s="5">
        <f t="shared" si="12"/>
        <v>0</v>
      </c>
      <c r="C252" s="4">
        <f t="shared" si="13"/>
        <v>0</v>
      </c>
      <c r="D252" s="5">
        <f t="shared" si="14"/>
        <v>0</v>
      </c>
      <c r="E252" s="4">
        <f t="shared" si="15"/>
        <v>0</v>
      </c>
    </row>
    <row r="253" spans="1:5">
      <c r="A253">
        <v>240</v>
      </c>
      <c r="B253" s="5">
        <f t="shared" si="12"/>
        <v>0</v>
      </c>
      <c r="C253" s="4">
        <f t="shared" si="13"/>
        <v>0</v>
      </c>
      <c r="D253" s="5">
        <f t="shared" si="14"/>
        <v>0</v>
      </c>
      <c r="E253" s="4">
        <f t="shared" si="15"/>
        <v>0</v>
      </c>
    </row>
    <row r="254" spans="1:5">
      <c r="A254">
        <v>241</v>
      </c>
      <c r="B254" s="5">
        <f t="shared" si="12"/>
        <v>0</v>
      </c>
      <c r="C254" s="4">
        <f t="shared" si="13"/>
        <v>0</v>
      </c>
      <c r="D254" s="5">
        <f t="shared" si="14"/>
        <v>0</v>
      </c>
      <c r="E254" s="4">
        <f t="shared" si="15"/>
        <v>0</v>
      </c>
    </row>
    <row r="255" spans="1:5">
      <c r="A255">
        <v>242</v>
      </c>
      <c r="B255" s="5">
        <f t="shared" si="12"/>
        <v>0</v>
      </c>
      <c r="C255" s="4">
        <f t="shared" si="13"/>
        <v>0</v>
      </c>
      <c r="D255" s="5">
        <f t="shared" si="14"/>
        <v>0</v>
      </c>
      <c r="E255" s="4">
        <f t="shared" si="15"/>
        <v>0</v>
      </c>
    </row>
    <row r="256" spans="1:5">
      <c r="A256">
        <v>243</v>
      </c>
      <c r="B256" s="5">
        <f t="shared" si="12"/>
        <v>0</v>
      </c>
      <c r="C256" s="4">
        <f t="shared" si="13"/>
        <v>0</v>
      </c>
      <c r="D256" s="5">
        <f t="shared" si="14"/>
        <v>0</v>
      </c>
      <c r="E256" s="4">
        <f t="shared" si="15"/>
        <v>0</v>
      </c>
    </row>
    <row r="257" spans="1:5">
      <c r="A257">
        <v>244</v>
      </c>
      <c r="B257" s="5">
        <f t="shared" si="12"/>
        <v>0</v>
      </c>
      <c r="C257" s="4">
        <f t="shared" si="13"/>
        <v>0</v>
      </c>
      <c r="D257" s="5">
        <f t="shared" si="14"/>
        <v>0</v>
      </c>
      <c r="E257" s="4">
        <f t="shared" si="15"/>
        <v>0</v>
      </c>
    </row>
    <row r="258" spans="1:5">
      <c r="A258">
        <v>245</v>
      </c>
      <c r="B258" s="5">
        <f t="shared" si="12"/>
        <v>0</v>
      </c>
      <c r="C258" s="4">
        <f t="shared" si="13"/>
        <v>0</v>
      </c>
      <c r="D258" s="5">
        <f t="shared" si="14"/>
        <v>0</v>
      </c>
      <c r="E258" s="4">
        <f t="shared" si="15"/>
        <v>0</v>
      </c>
    </row>
    <row r="259" spans="1:5">
      <c r="A259">
        <v>246</v>
      </c>
      <c r="B259" s="5">
        <f t="shared" si="12"/>
        <v>0</v>
      </c>
      <c r="C259" s="4">
        <f t="shared" si="13"/>
        <v>0</v>
      </c>
      <c r="D259" s="5">
        <f t="shared" si="14"/>
        <v>0</v>
      </c>
      <c r="E259" s="4">
        <f t="shared" si="15"/>
        <v>0</v>
      </c>
    </row>
    <row r="260" spans="1:5">
      <c r="A260">
        <v>247</v>
      </c>
      <c r="B260" s="5">
        <f t="shared" si="12"/>
        <v>0</v>
      </c>
      <c r="C260" s="4">
        <f t="shared" si="13"/>
        <v>0</v>
      </c>
      <c r="D260" s="5">
        <f t="shared" si="14"/>
        <v>0</v>
      </c>
      <c r="E260" s="4">
        <f t="shared" si="15"/>
        <v>0</v>
      </c>
    </row>
    <row r="261" spans="1:5">
      <c r="A261">
        <v>248</v>
      </c>
      <c r="B261" s="5">
        <f t="shared" si="12"/>
        <v>0</v>
      </c>
      <c r="C261" s="4">
        <f t="shared" si="13"/>
        <v>0</v>
      </c>
      <c r="D261" s="5">
        <f t="shared" si="14"/>
        <v>0</v>
      </c>
      <c r="E261" s="4">
        <f t="shared" si="15"/>
        <v>0</v>
      </c>
    </row>
    <row r="262" spans="1:5">
      <c r="A262">
        <v>249</v>
      </c>
      <c r="B262" s="5">
        <f t="shared" si="12"/>
        <v>0</v>
      </c>
      <c r="C262" s="4">
        <f t="shared" si="13"/>
        <v>0</v>
      </c>
      <c r="D262" s="5">
        <f t="shared" si="14"/>
        <v>0</v>
      </c>
      <c r="E262" s="4">
        <f t="shared" si="15"/>
        <v>0</v>
      </c>
    </row>
    <row r="263" spans="1:5">
      <c r="A263">
        <v>250</v>
      </c>
      <c r="B263" s="5">
        <f t="shared" si="12"/>
        <v>0</v>
      </c>
      <c r="C263" s="4">
        <f t="shared" si="13"/>
        <v>0</v>
      </c>
      <c r="D263" s="5">
        <f t="shared" si="14"/>
        <v>0</v>
      </c>
      <c r="E263" s="4">
        <f t="shared" si="15"/>
        <v>0</v>
      </c>
    </row>
    <row r="264" spans="1:5">
      <c r="A264">
        <v>251</v>
      </c>
      <c r="B264" s="5">
        <f t="shared" si="12"/>
        <v>0</v>
      </c>
      <c r="C264" s="4">
        <f t="shared" si="13"/>
        <v>0</v>
      </c>
      <c r="D264" s="5">
        <f t="shared" si="14"/>
        <v>0</v>
      </c>
      <c r="E264" s="4">
        <f t="shared" si="15"/>
        <v>0</v>
      </c>
    </row>
    <row r="265" spans="1:5">
      <c r="A265">
        <v>252</v>
      </c>
      <c r="B265" s="5">
        <f t="shared" si="12"/>
        <v>0</v>
      </c>
      <c r="C265" s="4">
        <f t="shared" si="13"/>
        <v>0</v>
      </c>
      <c r="D265" s="5">
        <f t="shared" si="14"/>
        <v>0</v>
      </c>
      <c r="E265" s="4">
        <f t="shared" si="15"/>
        <v>0</v>
      </c>
    </row>
    <row r="266" spans="1:5">
      <c r="A266">
        <v>253</v>
      </c>
      <c r="B266" s="5">
        <f t="shared" si="12"/>
        <v>0</v>
      </c>
      <c r="C266" s="4">
        <f t="shared" si="13"/>
        <v>0</v>
      </c>
      <c r="D266" s="5">
        <f t="shared" si="14"/>
        <v>0</v>
      </c>
      <c r="E266" s="4">
        <f t="shared" si="15"/>
        <v>0</v>
      </c>
    </row>
    <row r="267" spans="1:5">
      <c r="A267">
        <v>254</v>
      </c>
      <c r="B267" s="5">
        <f t="shared" si="12"/>
        <v>0</v>
      </c>
      <c r="C267" s="4">
        <f t="shared" si="13"/>
        <v>0</v>
      </c>
      <c r="D267" s="5">
        <f t="shared" si="14"/>
        <v>0</v>
      </c>
      <c r="E267" s="4">
        <f t="shared" si="15"/>
        <v>0</v>
      </c>
    </row>
    <row r="268" spans="1:5">
      <c r="A268">
        <v>255</v>
      </c>
      <c r="B268" s="5">
        <f t="shared" si="12"/>
        <v>0</v>
      </c>
      <c r="C268" s="4">
        <f t="shared" si="13"/>
        <v>0</v>
      </c>
      <c r="D268" s="5">
        <f t="shared" si="14"/>
        <v>0</v>
      </c>
      <c r="E268" s="4">
        <f t="shared" si="15"/>
        <v>0</v>
      </c>
    </row>
    <row r="269" spans="1:5">
      <c r="A269">
        <v>256</v>
      </c>
      <c r="B269" s="5">
        <f t="shared" si="12"/>
        <v>0</v>
      </c>
      <c r="C269" s="4">
        <f t="shared" si="13"/>
        <v>0</v>
      </c>
      <c r="D269" s="5">
        <f t="shared" si="14"/>
        <v>0</v>
      </c>
      <c r="E269" s="4">
        <f t="shared" si="15"/>
        <v>0</v>
      </c>
    </row>
    <row r="270" spans="1:5">
      <c r="A270">
        <v>257</v>
      </c>
      <c r="B270" s="5">
        <f t="shared" si="12"/>
        <v>0</v>
      </c>
      <c r="C270" s="4">
        <f t="shared" si="13"/>
        <v>0</v>
      </c>
      <c r="D270" s="5">
        <f t="shared" si="14"/>
        <v>0</v>
      </c>
      <c r="E270" s="4">
        <f t="shared" si="15"/>
        <v>0</v>
      </c>
    </row>
    <row r="271" spans="1:5">
      <c r="A271">
        <v>258</v>
      </c>
      <c r="B271" s="5">
        <f t="shared" si="12"/>
        <v>0</v>
      </c>
      <c r="C271" s="4">
        <f t="shared" si="13"/>
        <v>0</v>
      </c>
      <c r="D271" s="5">
        <f t="shared" si="14"/>
        <v>0</v>
      </c>
      <c r="E271" s="4">
        <f t="shared" si="15"/>
        <v>0</v>
      </c>
    </row>
    <row r="272" spans="1:5">
      <c r="A272">
        <v>259</v>
      </c>
      <c r="B272" s="5">
        <f t="shared" ref="B272:B335" si="16">IF(E271&lt;0.01,0,$C$7)</f>
        <v>0</v>
      </c>
      <c r="C272" s="4">
        <f t="shared" ref="C272:C335" si="17">-$C$4*E271</f>
        <v>0</v>
      </c>
      <c r="D272" s="5">
        <f t="shared" ref="D272:D335" si="18">B272-C272</f>
        <v>0</v>
      </c>
      <c r="E272" s="4">
        <f t="shared" ref="E272:E335" si="19">IF(E271&lt;0.01,0,E271+D272)</f>
        <v>0</v>
      </c>
    </row>
    <row r="273" spans="1:5">
      <c r="A273">
        <v>260</v>
      </c>
      <c r="B273" s="5">
        <f t="shared" si="16"/>
        <v>0</v>
      </c>
      <c r="C273" s="4">
        <f t="shared" si="17"/>
        <v>0</v>
      </c>
      <c r="D273" s="5">
        <f t="shared" si="18"/>
        <v>0</v>
      </c>
      <c r="E273" s="4">
        <f t="shared" si="19"/>
        <v>0</v>
      </c>
    </row>
    <row r="274" spans="1:5">
      <c r="A274">
        <v>261</v>
      </c>
      <c r="B274" s="5">
        <f t="shared" si="16"/>
        <v>0</v>
      </c>
      <c r="C274" s="4">
        <f t="shared" si="17"/>
        <v>0</v>
      </c>
      <c r="D274" s="5">
        <f t="shared" si="18"/>
        <v>0</v>
      </c>
      <c r="E274" s="4">
        <f t="shared" si="19"/>
        <v>0</v>
      </c>
    </row>
    <row r="275" spans="1:5">
      <c r="A275">
        <v>262</v>
      </c>
      <c r="B275" s="5">
        <f t="shared" si="16"/>
        <v>0</v>
      </c>
      <c r="C275" s="4">
        <f t="shared" si="17"/>
        <v>0</v>
      </c>
      <c r="D275" s="5">
        <f t="shared" si="18"/>
        <v>0</v>
      </c>
      <c r="E275" s="4">
        <f t="shared" si="19"/>
        <v>0</v>
      </c>
    </row>
    <row r="276" spans="1:5">
      <c r="A276">
        <v>263</v>
      </c>
      <c r="B276" s="5">
        <f t="shared" si="16"/>
        <v>0</v>
      </c>
      <c r="C276" s="4">
        <f t="shared" si="17"/>
        <v>0</v>
      </c>
      <c r="D276" s="5">
        <f t="shared" si="18"/>
        <v>0</v>
      </c>
      <c r="E276" s="4">
        <f t="shared" si="19"/>
        <v>0</v>
      </c>
    </row>
    <row r="277" spans="1:5">
      <c r="A277">
        <v>264</v>
      </c>
      <c r="B277" s="5">
        <f t="shared" si="16"/>
        <v>0</v>
      </c>
      <c r="C277" s="4">
        <f t="shared" si="17"/>
        <v>0</v>
      </c>
      <c r="D277" s="5">
        <f t="shared" si="18"/>
        <v>0</v>
      </c>
      <c r="E277" s="4">
        <f t="shared" si="19"/>
        <v>0</v>
      </c>
    </row>
    <row r="278" spans="1:5">
      <c r="A278">
        <v>265</v>
      </c>
      <c r="B278" s="5">
        <f t="shared" si="16"/>
        <v>0</v>
      </c>
      <c r="C278" s="4">
        <f t="shared" si="17"/>
        <v>0</v>
      </c>
      <c r="D278" s="5">
        <f t="shared" si="18"/>
        <v>0</v>
      </c>
      <c r="E278" s="4">
        <f t="shared" si="19"/>
        <v>0</v>
      </c>
    </row>
    <row r="279" spans="1:5">
      <c r="A279">
        <v>266</v>
      </c>
      <c r="B279" s="5">
        <f t="shared" si="16"/>
        <v>0</v>
      </c>
      <c r="C279" s="4">
        <f t="shared" si="17"/>
        <v>0</v>
      </c>
      <c r="D279" s="5">
        <f t="shared" si="18"/>
        <v>0</v>
      </c>
      <c r="E279" s="4">
        <f t="shared" si="19"/>
        <v>0</v>
      </c>
    </row>
    <row r="280" spans="1:5">
      <c r="A280">
        <v>267</v>
      </c>
      <c r="B280" s="5">
        <f t="shared" si="16"/>
        <v>0</v>
      </c>
      <c r="C280" s="4">
        <f t="shared" si="17"/>
        <v>0</v>
      </c>
      <c r="D280" s="5">
        <f t="shared" si="18"/>
        <v>0</v>
      </c>
      <c r="E280" s="4">
        <f t="shared" si="19"/>
        <v>0</v>
      </c>
    </row>
    <row r="281" spans="1:5">
      <c r="A281">
        <v>268</v>
      </c>
      <c r="B281" s="5">
        <f t="shared" si="16"/>
        <v>0</v>
      </c>
      <c r="C281" s="4">
        <f t="shared" si="17"/>
        <v>0</v>
      </c>
      <c r="D281" s="5">
        <f t="shared" si="18"/>
        <v>0</v>
      </c>
      <c r="E281" s="4">
        <f t="shared" si="19"/>
        <v>0</v>
      </c>
    </row>
    <row r="282" spans="1:5">
      <c r="A282">
        <v>269</v>
      </c>
      <c r="B282" s="5">
        <f t="shared" si="16"/>
        <v>0</v>
      </c>
      <c r="C282" s="4">
        <f t="shared" si="17"/>
        <v>0</v>
      </c>
      <c r="D282" s="5">
        <f t="shared" si="18"/>
        <v>0</v>
      </c>
      <c r="E282" s="4">
        <f t="shared" si="19"/>
        <v>0</v>
      </c>
    </row>
    <row r="283" spans="1:5">
      <c r="A283">
        <v>270</v>
      </c>
      <c r="B283" s="5">
        <f t="shared" si="16"/>
        <v>0</v>
      </c>
      <c r="C283" s="4">
        <f t="shared" si="17"/>
        <v>0</v>
      </c>
      <c r="D283" s="5">
        <f t="shared" si="18"/>
        <v>0</v>
      </c>
      <c r="E283" s="4">
        <f t="shared" si="19"/>
        <v>0</v>
      </c>
    </row>
    <row r="284" spans="1:5">
      <c r="A284">
        <v>271</v>
      </c>
      <c r="B284" s="5">
        <f t="shared" si="16"/>
        <v>0</v>
      </c>
      <c r="C284" s="4">
        <f t="shared" si="17"/>
        <v>0</v>
      </c>
      <c r="D284" s="5">
        <f t="shared" si="18"/>
        <v>0</v>
      </c>
      <c r="E284" s="4">
        <f t="shared" si="19"/>
        <v>0</v>
      </c>
    </row>
    <row r="285" spans="1:5">
      <c r="A285">
        <v>272</v>
      </c>
      <c r="B285" s="5">
        <f t="shared" si="16"/>
        <v>0</v>
      </c>
      <c r="C285" s="4">
        <f t="shared" si="17"/>
        <v>0</v>
      </c>
      <c r="D285" s="5">
        <f t="shared" si="18"/>
        <v>0</v>
      </c>
      <c r="E285" s="4">
        <f t="shared" si="19"/>
        <v>0</v>
      </c>
    </row>
    <row r="286" spans="1:5">
      <c r="A286">
        <v>273</v>
      </c>
      <c r="B286" s="5">
        <f t="shared" si="16"/>
        <v>0</v>
      </c>
      <c r="C286" s="4">
        <f t="shared" si="17"/>
        <v>0</v>
      </c>
      <c r="D286" s="5">
        <f t="shared" si="18"/>
        <v>0</v>
      </c>
      <c r="E286" s="4">
        <f t="shared" si="19"/>
        <v>0</v>
      </c>
    </row>
    <row r="287" spans="1:5">
      <c r="A287">
        <v>274</v>
      </c>
      <c r="B287" s="5">
        <f t="shared" si="16"/>
        <v>0</v>
      </c>
      <c r="C287" s="4">
        <f t="shared" si="17"/>
        <v>0</v>
      </c>
      <c r="D287" s="5">
        <f t="shared" si="18"/>
        <v>0</v>
      </c>
      <c r="E287" s="4">
        <f t="shared" si="19"/>
        <v>0</v>
      </c>
    </row>
    <row r="288" spans="1:5">
      <c r="A288">
        <v>275</v>
      </c>
      <c r="B288" s="5">
        <f t="shared" si="16"/>
        <v>0</v>
      </c>
      <c r="C288" s="4">
        <f t="shared" si="17"/>
        <v>0</v>
      </c>
      <c r="D288" s="5">
        <f t="shared" si="18"/>
        <v>0</v>
      </c>
      <c r="E288" s="4">
        <f t="shared" si="19"/>
        <v>0</v>
      </c>
    </row>
    <row r="289" spans="1:5">
      <c r="A289">
        <v>276</v>
      </c>
      <c r="B289" s="5">
        <f t="shared" si="16"/>
        <v>0</v>
      </c>
      <c r="C289" s="4">
        <f t="shared" si="17"/>
        <v>0</v>
      </c>
      <c r="D289" s="5">
        <f t="shared" si="18"/>
        <v>0</v>
      </c>
      <c r="E289" s="4">
        <f t="shared" si="19"/>
        <v>0</v>
      </c>
    </row>
    <row r="290" spans="1:5">
      <c r="A290">
        <v>277</v>
      </c>
      <c r="B290" s="5">
        <f t="shared" si="16"/>
        <v>0</v>
      </c>
      <c r="C290" s="4">
        <f t="shared" si="17"/>
        <v>0</v>
      </c>
      <c r="D290" s="5">
        <f t="shared" si="18"/>
        <v>0</v>
      </c>
      <c r="E290" s="4">
        <f t="shared" si="19"/>
        <v>0</v>
      </c>
    </row>
    <row r="291" spans="1:5">
      <c r="A291">
        <v>278</v>
      </c>
      <c r="B291" s="5">
        <f t="shared" si="16"/>
        <v>0</v>
      </c>
      <c r="C291" s="4">
        <f t="shared" si="17"/>
        <v>0</v>
      </c>
      <c r="D291" s="5">
        <f t="shared" si="18"/>
        <v>0</v>
      </c>
      <c r="E291" s="4">
        <f t="shared" si="19"/>
        <v>0</v>
      </c>
    </row>
    <row r="292" spans="1:5">
      <c r="A292">
        <v>279</v>
      </c>
      <c r="B292" s="5">
        <f t="shared" si="16"/>
        <v>0</v>
      </c>
      <c r="C292" s="4">
        <f t="shared" si="17"/>
        <v>0</v>
      </c>
      <c r="D292" s="5">
        <f t="shared" si="18"/>
        <v>0</v>
      </c>
      <c r="E292" s="4">
        <f t="shared" si="19"/>
        <v>0</v>
      </c>
    </row>
    <row r="293" spans="1:5">
      <c r="A293">
        <v>280</v>
      </c>
      <c r="B293" s="5">
        <f t="shared" si="16"/>
        <v>0</v>
      </c>
      <c r="C293" s="4">
        <f t="shared" si="17"/>
        <v>0</v>
      </c>
      <c r="D293" s="5">
        <f t="shared" si="18"/>
        <v>0</v>
      </c>
      <c r="E293" s="4">
        <f t="shared" si="19"/>
        <v>0</v>
      </c>
    </row>
    <row r="294" spans="1:5">
      <c r="A294">
        <v>281</v>
      </c>
      <c r="B294" s="5">
        <f t="shared" si="16"/>
        <v>0</v>
      </c>
      <c r="C294" s="4">
        <f t="shared" si="17"/>
        <v>0</v>
      </c>
      <c r="D294" s="5">
        <f t="shared" si="18"/>
        <v>0</v>
      </c>
      <c r="E294" s="4">
        <f t="shared" si="19"/>
        <v>0</v>
      </c>
    </row>
    <row r="295" spans="1:5">
      <c r="A295">
        <v>282</v>
      </c>
      <c r="B295" s="5">
        <f t="shared" si="16"/>
        <v>0</v>
      </c>
      <c r="C295" s="4">
        <f t="shared" si="17"/>
        <v>0</v>
      </c>
      <c r="D295" s="5">
        <f t="shared" si="18"/>
        <v>0</v>
      </c>
      <c r="E295" s="4">
        <f t="shared" si="19"/>
        <v>0</v>
      </c>
    </row>
    <row r="296" spans="1:5">
      <c r="A296">
        <v>283</v>
      </c>
      <c r="B296" s="5">
        <f t="shared" si="16"/>
        <v>0</v>
      </c>
      <c r="C296" s="4">
        <f t="shared" si="17"/>
        <v>0</v>
      </c>
      <c r="D296" s="5">
        <f t="shared" si="18"/>
        <v>0</v>
      </c>
      <c r="E296" s="4">
        <f t="shared" si="19"/>
        <v>0</v>
      </c>
    </row>
    <row r="297" spans="1:5">
      <c r="A297">
        <v>284</v>
      </c>
      <c r="B297" s="5">
        <f t="shared" si="16"/>
        <v>0</v>
      </c>
      <c r="C297" s="4">
        <f t="shared" si="17"/>
        <v>0</v>
      </c>
      <c r="D297" s="5">
        <f t="shared" si="18"/>
        <v>0</v>
      </c>
      <c r="E297" s="4">
        <f t="shared" si="19"/>
        <v>0</v>
      </c>
    </row>
    <row r="298" spans="1:5">
      <c r="A298">
        <v>285</v>
      </c>
      <c r="B298" s="5">
        <f t="shared" si="16"/>
        <v>0</v>
      </c>
      <c r="C298" s="4">
        <f t="shared" si="17"/>
        <v>0</v>
      </c>
      <c r="D298" s="5">
        <f t="shared" si="18"/>
        <v>0</v>
      </c>
      <c r="E298" s="4">
        <f t="shared" si="19"/>
        <v>0</v>
      </c>
    </row>
    <row r="299" spans="1:5">
      <c r="A299">
        <v>286</v>
      </c>
      <c r="B299" s="5">
        <f t="shared" si="16"/>
        <v>0</v>
      </c>
      <c r="C299" s="4">
        <f t="shared" si="17"/>
        <v>0</v>
      </c>
      <c r="D299" s="5">
        <f t="shared" si="18"/>
        <v>0</v>
      </c>
      <c r="E299" s="4">
        <f t="shared" si="19"/>
        <v>0</v>
      </c>
    </row>
    <row r="300" spans="1:5">
      <c r="A300">
        <v>287</v>
      </c>
      <c r="B300" s="5">
        <f t="shared" si="16"/>
        <v>0</v>
      </c>
      <c r="C300" s="4">
        <f t="shared" si="17"/>
        <v>0</v>
      </c>
      <c r="D300" s="5">
        <f t="shared" si="18"/>
        <v>0</v>
      </c>
      <c r="E300" s="4">
        <f t="shared" si="19"/>
        <v>0</v>
      </c>
    </row>
    <row r="301" spans="1:5">
      <c r="A301">
        <v>288</v>
      </c>
      <c r="B301" s="5">
        <f t="shared" si="16"/>
        <v>0</v>
      </c>
      <c r="C301" s="4">
        <f t="shared" si="17"/>
        <v>0</v>
      </c>
      <c r="D301" s="5">
        <f t="shared" si="18"/>
        <v>0</v>
      </c>
      <c r="E301" s="4">
        <f t="shared" si="19"/>
        <v>0</v>
      </c>
    </row>
    <row r="302" spans="1:5">
      <c r="A302">
        <v>289</v>
      </c>
      <c r="B302" s="5">
        <f t="shared" si="16"/>
        <v>0</v>
      </c>
      <c r="C302" s="4">
        <f t="shared" si="17"/>
        <v>0</v>
      </c>
      <c r="D302" s="5">
        <f t="shared" si="18"/>
        <v>0</v>
      </c>
      <c r="E302" s="4">
        <f t="shared" si="19"/>
        <v>0</v>
      </c>
    </row>
    <row r="303" spans="1:5">
      <c r="A303">
        <v>290</v>
      </c>
      <c r="B303" s="5">
        <f t="shared" si="16"/>
        <v>0</v>
      </c>
      <c r="C303" s="4">
        <f t="shared" si="17"/>
        <v>0</v>
      </c>
      <c r="D303" s="5">
        <f t="shared" si="18"/>
        <v>0</v>
      </c>
      <c r="E303" s="4">
        <f t="shared" si="19"/>
        <v>0</v>
      </c>
    </row>
    <row r="304" spans="1:5">
      <c r="A304">
        <v>291</v>
      </c>
      <c r="B304" s="5">
        <f t="shared" si="16"/>
        <v>0</v>
      </c>
      <c r="C304" s="4">
        <f t="shared" si="17"/>
        <v>0</v>
      </c>
      <c r="D304" s="5">
        <f t="shared" si="18"/>
        <v>0</v>
      </c>
      <c r="E304" s="4">
        <f t="shared" si="19"/>
        <v>0</v>
      </c>
    </row>
    <row r="305" spans="1:5">
      <c r="A305">
        <v>292</v>
      </c>
      <c r="B305" s="5">
        <f t="shared" si="16"/>
        <v>0</v>
      </c>
      <c r="C305" s="4">
        <f t="shared" si="17"/>
        <v>0</v>
      </c>
      <c r="D305" s="5">
        <f t="shared" si="18"/>
        <v>0</v>
      </c>
      <c r="E305" s="4">
        <f t="shared" si="19"/>
        <v>0</v>
      </c>
    </row>
    <row r="306" spans="1:5">
      <c r="A306">
        <v>293</v>
      </c>
      <c r="B306" s="5">
        <f t="shared" si="16"/>
        <v>0</v>
      </c>
      <c r="C306" s="4">
        <f t="shared" si="17"/>
        <v>0</v>
      </c>
      <c r="D306" s="5">
        <f t="shared" si="18"/>
        <v>0</v>
      </c>
      <c r="E306" s="4">
        <f t="shared" si="19"/>
        <v>0</v>
      </c>
    </row>
    <row r="307" spans="1:5">
      <c r="A307">
        <v>294</v>
      </c>
      <c r="B307" s="5">
        <f t="shared" si="16"/>
        <v>0</v>
      </c>
      <c r="C307" s="4">
        <f t="shared" si="17"/>
        <v>0</v>
      </c>
      <c r="D307" s="5">
        <f t="shared" si="18"/>
        <v>0</v>
      </c>
      <c r="E307" s="4">
        <f t="shared" si="19"/>
        <v>0</v>
      </c>
    </row>
    <row r="308" spans="1:5">
      <c r="A308">
        <v>295</v>
      </c>
      <c r="B308" s="5">
        <f t="shared" si="16"/>
        <v>0</v>
      </c>
      <c r="C308" s="4">
        <f t="shared" si="17"/>
        <v>0</v>
      </c>
      <c r="D308" s="5">
        <f t="shared" si="18"/>
        <v>0</v>
      </c>
      <c r="E308" s="4">
        <f t="shared" si="19"/>
        <v>0</v>
      </c>
    </row>
    <row r="309" spans="1:5">
      <c r="A309">
        <v>296</v>
      </c>
      <c r="B309" s="5">
        <f t="shared" si="16"/>
        <v>0</v>
      </c>
      <c r="C309" s="4">
        <f t="shared" si="17"/>
        <v>0</v>
      </c>
      <c r="D309" s="5">
        <f t="shared" si="18"/>
        <v>0</v>
      </c>
      <c r="E309" s="4">
        <f t="shared" si="19"/>
        <v>0</v>
      </c>
    </row>
    <row r="310" spans="1:5">
      <c r="A310">
        <v>297</v>
      </c>
      <c r="B310" s="5">
        <f t="shared" si="16"/>
        <v>0</v>
      </c>
      <c r="C310" s="4">
        <f t="shared" si="17"/>
        <v>0</v>
      </c>
      <c r="D310" s="5">
        <f t="shared" si="18"/>
        <v>0</v>
      </c>
      <c r="E310" s="4">
        <f t="shared" si="19"/>
        <v>0</v>
      </c>
    </row>
    <row r="311" spans="1:5">
      <c r="A311">
        <v>298</v>
      </c>
      <c r="B311" s="5">
        <f t="shared" si="16"/>
        <v>0</v>
      </c>
      <c r="C311" s="4">
        <f t="shared" si="17"/>
        <v>0</v>
      </c>
      <c r="D311" s="5">
        <f t="shared" si="18"/>
        <v>0</v>
      </c>
      <c r="E311" s="4">
        <f t="shared" si="19"/>
        <v>0</v>
      </c>
    </row>
    <row r="312" spans="1:5">
      <c r="A312">
        <v>299</v>
      </c>
      <c r="B312" s="5">
        <f t="shared" si="16"/>
        <v>0</v>
      </c>
      <c r="C312" s="4">
        <f t="shared" si="17"/>
        <v>0</v>
      </c>
      <c r="D312" s="5">
        <f t="shared" si="18"/>
        <v>0</v>
      </c>
      <c r="E312" s="4">
        <f t="shared" si="19"/>
        <v>0</v>
      </c>
    </row>
    <row r="313" spans="1:5">
      <c r="A313">
        <v>300</v>
      </c>
      <c r="B313" s="5">
        <f t="shared" si="16"/>
        <v>0</v>
      </c>
      <c r="C313" s="4">
        <f t="shared" si="17"/>
        <v>0</v>
      </c>
      <c r="D313" s="5">
        <f t="shared" si="18"/>
        <v>0</v>
      </c>
      <c r="E313" s="4">
        <f t="shared" si="19"/>
        <v>0</v>
      </c>
    </row>
    <row r="314" spans="1:5">
      <c r="A314">
        <v>301</v>
      </c>
      <c r="B314" s="5">
        <f t="shared" si="16"/>
        <v>0</v>
      </c>
      <c r="C314" s="4">
        <f t="shared" si="17"/>
        <v>0</v>
      </c>
      <c r="D314" s="5">
        <f t="shared" si="18"/>
        <v>0</v>
      </c>
      <c r="E314" s="4">
        <f t="shared" si="19"/>
        <v>0</v>
      </c>
    </row>
    <row r="315" spans="1:5">
      <c r="A315">
        <v>302</v>
      </c>
      <c r="B315" s="5">
        <f t="shared" si="16"/>
        <v>0</v>
      </c>
      <c r="C315" s="4">
        <f t="shared" si="17"/>
        <v>0</v>
      </c>
      <c r="D315" s="5">
        <f t="shared" si="18"/>
        <v>0</v>
      </c>
      <c r="E315" s="4">
        <f t="shared" si="19"/>
        <v>0</v>
      </c>
    </row>
    <row r="316" spans="1:5">
      <c r="A316">
        <v>303</v>
      </c>
      <c r="B316" s="5">
        <f t="shared" si="16"/>
        <v>0</v>
      </c>
      <c r="C316" s="4">
        <f t="shared" si="17"/>
        <v>0</v>
      </c>
      <c r="D316" s="5">
        <f t="shared" si="18"/>
        <v>0</v>
      </c>
      <c r="E316" s="4">
        <f t="shared" si="19"/>
        <v>0</v>
      </c>
    </row>
    <row r="317" spans="1:5">
      <c r="A317">
        <v>304</v>
      </c>
      <c r="B317" s="5">
        <f t="shared" si="16"/>
        <v>0</v>
      </c>
      <c r="C317" s="4">
        <f t="shared" si="17"/>
        <v>0</v>
      </c>
      <c r="D317" s="5">
        <f t="shared" si="18"/>
        <v>0</v>
      </c>
      <c r="E317" s="4">
        <f t="shared" si="19"/>
        <v>0</v>
      </c>
    </row>
    <row r="318" spans="1:5">
      <c r="A318">
        <v>305</v>
      </c>
      <c r="B318" s="5">
        <f t="shared" si="16"/>
        <v>0</v>
      </c>
      <c r="C318" s="4">
        <f t="shared" si="17"/>
        <v>0</v>
      </c>
      <c r="D318" s="5">
        <f t="shared" si="18"/>
        <v>0</v>
      </c>
      <c r="E318" s="4">
        <f t="shared" si="19"/>
        <v>0</v>
      </c>
    </row>
    <row r="319" spans="1:5">
      <c r="A319">
        <v>306</v>
      </c>
      <c r="B319" s="5">
        <f t="shared" si="16"/>
        <v>0</v>
      </c>
      <c r="C319" s="4">
        <f t="shared" si="17"/>
        <v>0</v>
      </c>
      <c r="D319" s="5">
        <f t="shared" si="18"/>
        <v>0</v>
      </c>
      <c r="E319" s="4">
        <f t="shared" si="19"/>
        <v>0</v>
      </c>
    </row>
    <row r="320" spans="1:5">
      <c r="A320">
        <v>307</v>
      </c>
      <c r="B320" s="5">
        <f t="shared" si="16"/>
        <v>0</v>
      </c>
      <c r="C320" s="4">
        <f t="shared" si="17"/>
        <v>0</v>
      </c>
      <c r="D320" s="5">
        <f t="shared" si="18"/>
        <v>0</v>
      </c>
      <c r="E320" s="4">
        <f t="shared" si="19"/>
        <v>0</v>
      </c>
    </row>
    <row r="321" spans="1:5">
      <c r="A321">
        <v>308</v>
      </c>
      <c r="B321" s="5">
        <f t="shared" si="16"/>
        <v>0</v>
      </c>
      <c r="C321" s="4">
        <f t="shared" si="17"/>
        <v>0</v>
      </c>
      <c r="D321" s="5">
        <f t="shared" si="18"/>
        <v>0</v>
      </c>
      <c r="E321" s="4">
        <f t="shared" si="19"/>
        <v>0</v>
      </c>
    </row>
    <row r="322" spans="1:5">
      <c r="A322">
        <v>309</v>
      </c>
      <c r="B322" s="5">
        <f t="shared" si="16"/>
        <v>0</v>
      </c>
      <c r="C322" s="4">
        <f t="shared" si="17"/>
        <v>0</v>
      </c>
      <c r="D322" s="5">
        <f t="shared" si="18"/>
        <v>0</v>
      </c>
      <c r="E322" s="4">
        <f t="shared" si="19"/>
        <v>0</v>
      </c>
    </row>
    <row r="323" spans="1:5">
      <c r="A323">
        <v>310</v>
      </c>
      <c r="B323" s="5">
        <f t="shared" si="16"/>
        <v>0</v>
      </c>
      <c r="C323" s="4">
        <f t="shared" si="17"/>
        <v>0</v>
      </c>
      <c r="D323" s="5">
        <f t="shared" si="18"/>
        <v>0</v>
      </c>
      <c r="E323" s="4">
        <f t="shared" si="19"/>
        <v>0</v>
      </c>
    </row>
    <row r="324" spans="1:5">
      <c r="A324">
        <v>311</v>
      </c>
      <c r="B324" s="5">
        <f t="shared" si="16"/>
        <v>0</v>
      </c>
      <c r="C324" s="4">
        <f t="shared" si="17"/>
        <v>0</v>
      </c>
      <c r="D324" s="5">
        <f t="shared" si="18"/>
        <v>0</v>
      </c>
      <c r="E324" s="4">
        <f t="shared" si="19"/>
        <v>0</v>
      </c>
    </row>
    <row r="325" spans="1:5">
      <c r="A325">
        <v>312</v>
      </c>
      <c r="B325" s="5">
        <f t="shared" si="16"/>
        <v>0</v>
      </c>
      <c r="C325" s="4">
        <f t="shared" si="17"/>
        <v>0</v>
      </c>
      <c r="D325" s="5">
        <f t="shared" si="18"/>
        <v>0</v>
      </c>
      <c r="E325" s="4">
        <f t="shared" si="19"/>
        <v>0</v>
      </c>
    </row>
    <row r="326" spans="1:5">
      <c r="A326">
        <v>313</v>
      </c>
      <c r="B326" s="5">
        <f t="shared" si="16"/>
        <v>0</v>
      </c>
      <c r="C326" s="4">
        <f t="shared" si="17"/>
        <v>0</v>
      </c>
      <c r="D326" s="5">
        <f t="shared" si="18"/>
        <v>0</v>
      </c>
      <c r="E326" s="4">
        <f t="shared" si="19"/>
        <v>0</v>
      </c>
    </row>
    <row r="327" spans="1:5">
      <c r="A327">
        <v>314</v>
      </c>
      <c r="B327" s="5">
        <f t="shared" si="16"/>
        <v>0</v>
      </c>
      <c r="C327" s="4">
        <f t="shared" si="17"/>
        <v>0</v>
      </c>
      <c r="D327" s="5">
        <f t="shared" si="18"/>
        <v>0</v>
      </c>
      <c r="E327" s="4">
        <f t="shared" si="19"/>
        <v>0</v>
      </c>
    </row>
    <row r="328" spans="1:5">
      <c r="A328">
        <v>315</v>
      </c>
      <c r="B328" s="5">
        <f t="shared" si="16"/>
        <v>0</v>
      </c>
      <c r="C328" s="4">
        <f t="shared" si="17"/>
        <v>0</v>
      </c>
      <c r="D328" s="5">
        <f t="shared" si="18"/>
        <v>0</v>
      </c>
      <c r="E328" s="4">
        <f t="shared" si="19"/>
        <v>0</v>
      </c>
    </row>
    <row r="329" spans="1:5">
      <c r="A329">
        <v>316</v>
      </c>
      <c r="B329" s="5">
        <f t="shared" si="16"/>
        <v>0</v>
      </c>
      <c r="C329" s="4">
        <f t="shared" si="17"/>
        <v>0</v>
      </c>
      <c r="D329" s="5">
        <f t="shared" si="18"/>
        <v>0</v>
      </c>
      <c r="E329" s="4">
        <f t="shared" si="19"/>
        <v>0</v>
      </c>
    </row>
    <row r="330" spans="1:5">
      <c r="A330">
        <v>317</v>
      </c>
      <c r="B330" s="5">
        <f t="shared" si="16"/>
        <v>0</v>
      </c>
      <c r="C330" s="4">
        <f t="shared" si="17"/>
        <v>0</v>
      </c>
      <c r="D330" s="5">
        <f t="shared" si="18"/>
        <v>0</v>
      </c>
      <c r="E330" s="4">
        <f t="shared" si="19"/>
        <v>0</v>
      </c>
    </row>
    <row r="331" spans="1:5">
      <c r="A331">
        <v>318</v>
      </c>
      <c r="B331" s="5">
        <f t="shared" si="16"/>
        <v>0</v>
      </c>
      <c r="C331" s="4">
        <f t="shared" si="17"/>
        <v>0</v>
      </c>
      <c r="D331" s="5">
        <f t="shared" si="18"/>
        <v>0</v>
      </c>
      <c r="E331" s="4">
        <f t="shared" si="19"/>
        <v>0</v>
      </c>
    </row>
    <row r="332" spans="1:5">
      <c r="A332">
        <v>319</v>
      </c>
      <c r="B332" s="5">
        <f t="shared" si="16"/>
        <v>0</v>
      </c>
      <c r="C332" s="4">
        <f t="shared" si="17"/>
        <v>0</v>
      </c>
      <c r="D332" s="5">
        <f t="shared" si="18"/>
        <v>0</v>
      </c>
      <c r="E332" s="4">
        <f t="shared" si="19"/>
        <v>0</v>
      </c>
    </row>
    <row r="333" spans="1:5">
      <c r="A333">
        <v>320</v>
      </c>
      <c r="B333" s="5">
        <f t="shared" si="16"/>
        <v>0</v>
      </c>
      <c r="C333" s="4">
        <f t="shared" si="17"/>
        <v>0</v>
      </c>
      <c r="D333" s="5">
        <f t="shared" si="18"/>
        <v>0</v>
      </c>
      <c r="E333" s="4">
        <f t="shared" si="19"/>
        <v>0</v>
      </c>
    </row>
    <row r="334" spans="1:5">
      <c r="A334">
        <v>321</v>
      </c>
      <c r="B334" s="5">
        <f t="shared" si="16"/>
        <v>0</v>
      </c>
      <c r="C334" s="4">
        <f t="shared" si="17"/>
        <v>0</v>
      </c>
      <c r="D334" s="5">
        <f t="shared" si="18"/>
        <v>0</v>
      </c>
      <c r="E334" s="4">
        <f t="shared" si="19"/>
        <v>0</v>
      </c>
    </row>
    <row r="335" spans="1:5">
      <c r="A335">
        <v>322</v>
      </c>
      <c r="B335" s="5">
        <f t="shared" si="16"/>
        <v>0</v>
      </c>
      <c r="C335" s="4">
        <f t="shared" si="17"/>
        <v>0</v>
      </c>
      <c r="D335" s="5">
        <f t="shared" si="18"/>
        <v>0</v>
      </c>
      <c r="E335" s="4">
        <f t="shared" si="19"/>
        <v>0</v>
      </c>
    </row>
    <row r="336" spans="1:5">
      <c r="A336">
        <v>323</v>
      </c>
      <c r="B336" s="5">
        <f t="shared" ref="B336:B371" si="20">IF(E335&lt;0.01,0,$C$7)</f>
        <v>0</v>
      </c>
      <c r="C336" s="4">
        <f t="shared" ref="C336:C371" si="21">-$C$4*E335</f>
        <v>0</v>
      </c>
      <c r="D336" s="5">
        <f t="shared" ref="D336:D371" si="22">B336-C336</f>
        <v>0</v>
      </c>
      <c r="E336" s="4">
        <f t="shared" ref="E336:E371" si="23">IF(E335&lt;0.01,0,E335+D336)</f>
        <v>0</v>
      </c>
    </row>
    <row r="337" spans="1:5">
      <c r="A337">
        <v>324</v>
      </c>
      <c r="B337" s="5">
        <f t="shared" si="20"/>
        <v>0</v>
      </c>
      <c r="C337" s="4">
        <f t="shared" si="21"/>
        <v>0</v>
      </c>
      <c r="D337" s="5">
        <f t="shared" si="22"/>
        <v>0</v>
      </c>
      <c r="E337" s="4">
        <f t="shared" si="23"/>
        <v>0</v>
      </c>
    </row>
    <row r="338" spans="1:5">
      <c r="A338">
        <v>325</v>
      </c>
      <c r="B338" s="5">
        <f t="shared" si="20"/>
        <v>0</v>
      </c>
      <c r="C338" s="4">
        <f t="shared" si="21"/>
        <v>0</v>
      </c>
      <c r="D338" s="5">
        <f t="shared" si="22"/>
        <v>0</v>
      </c>
      <c r="E338" s="4">
        <f t="shared" si="23"/>
        <v>0</v>
      </c>
    </row>
    <row r="339" spans="1:5">
      <c r="A339">
        <v>326</v>
      </c>
      <c r="B339" s="5">
        <f t="shared" si="20"/>
        <v>0</v>
      </c>
      <c r="C339" s="4">
        <f t="shared" si="21"/>
        <v>0</v>
      </c>
      <c r="D339" s="5">
        <f t="shared" si="22"/>
        <v>0</v>
      </c>
      <c r="E339" s="4">
        <f t="shared" si="23"/>
        <v>0</v>
      </c>
    </row>
    <row r="340" spans="1:5">
      <c r="A340">
        <v>327</v>
      </c>
      <c r="B340" s="5">
        <f t="shared" si="20"/>
        <v>0</v>
      </c>
      <c r="C340" s="4">
        <f t="shared" si="21"/>
        <v>0</v>
      </c>
      <c r="D340" s="5">
        <f t="shared" si="22"/>
        <v>0</v>
      </c>
      <c r="E340" s="4">
        <f t="shared" si="23"/>
        <v>0</v>
      </c>
    </row>
    <row r="341" spans="1:5">
      <c r="A341">
        <v>328</v>
      </c>
      <c r="B341" s="5">
        <f t="shared" si="20"/>
        <v>0</v>
      </c>
      <c r="C341" s="4">
        <f t="shared" si="21"/>
        <v>0</v>
      </c>
      <c r="D341" s="5">
        <f t="shared" si="22"/>
        <v>0</v>
      </c>
      <c r="E341" s="4">
        <f t="shared" si="23"/>
        <v>0</v>
      </c>
    </row>
    <row r="342" spans="1:5">
      <c r="A342">
        <v>329</v>
      </c>
      <c r="B342" s="5">
        <f t="shared" si="20"/>
        <v>0</v>
      </c>
      <c r="C342" s="4">
        <f t="shared" si="21"/>
        <v>0</v>
      </c>
      <c r="D342" s="5">
        <f t="shared" si="22"/>
        <v>0</v>
      </c>
      <c r="E342" s="4">
        <f t="shared" si="23"/>
        <v>0</v>
      </c>
    </row>
    <row r="343" spans="1:5">
      <c r="A343">
        <v>330</v>
      </c>
      <c r="B343" s="5">
        <f t="shared" si="20"/>
        <v>0</v>
      </c>
      <c r="C343" s="4">
        <f t="shared" si="21"/>
        <v>0</v>
      </c>
      <c r="D343" s="5">
        <f t="shared" si="22"/>
        <v>0</v>
      </c>
      <c r="E343" s="4">
        <f t="shared" si="23"/>
        <v>0</v>
      </c>
    </row>
    <row r="344" spans="1:5">
      <c r="A344">
        <v>331</v>
      </c>
      <c r="B344" s="5">
        <f t="shared" si="20"/>
        <v>0</v>
      </c>
      <c r="C344" s="4">
        <f t="shared" si="21"/>
        <v>0</v>
      </c>
      <c r="D344" s="5">
        <f t="shared" si="22"/>
        <v>0</v>
      </c>
      <c r="E344" s="4">
        <f t="shared" si="23"/>
        <v>0</v>
      </c>
    </row>
    <row r="345" spans="1:5">
      <c r="A345">
        <v>332</v>
      </c>
      <c r="B345" s="5">
        <f t="shared" si="20"/>
        <v>0</v>
      </c>
      <c r="C345" s="4">
        <f t="shared" si="21"/>
        <v>0</v>
      </c>
      <c r="D345" s="5">
        <f t="shared" si="22"/>
        <v>0</v>
      </c>
      <c r="E345" s="4">
        <f t="shared" si="23"/>
        <v>0</v>
      </c>
    </row>
    <row r="346" spans="1:5">
      <c r="A346">
        <v>333</v>
      </c>
      <c r="B346" s="5">
        <f t="shared" si="20"/>
        <v>0</v>
      </c>
      <c r="C346" s="4">
        <f t="shared" si="21"/>
        <v>0</v>
      </c>
      <c r="D346" s="5">
        <f t="shared" si="22"/>
        <v>0</v>
      </c>
      <c r="E346" s="4">
        <f t="shared" si="23"/>
        <v>0</v>
      </c>
    </row>
    <row r="347" spans="1:5">
      <c r="A347">
        <v>334</v>
      </c>
      <c r="B347" s="5">
        <f t="shared" si="20"/>
        <v>0</v>
      </c>
      <c r="C347" s="4">
        <f t="shared" si="21"/>
        <v>0</v>
      </c>
      <c r="D347" s="5">
        <f t="shared" si="22"/>
        <v>0</v>
      </c>
      <c r="E347" s="4">
        <f t="shared" si="23"/>
        <v>0</v>
      </c>
    </row>
    <row r="348" spans="1:5">
      <c r="A348">
        <v>335</v>
      </c>
      <c r="B348" s="5">
        <f t="shared" si="20"/>
        <v>0</v>
      </c>
      <c r="C348" s="4">
        <f t="shared" si="21"/>
        <v>0</v>
      </c>
      <c r="D348" s="5">
        <f t="shared" si="22"/>
        <v>0</v>
      </c>
      <c r="E348" s="4">
        <f t="shared" si="23"/>
        <v>0</v>
      </c>
    </row>
    <row r="349" spans="1:5">
      <c r="A349">
        <v>336</v>
      </c>
      <c r="B349" s="5">
        <f t="shared" si="20"/>
        <v>0</v>
      </c>
      <c r="C349" s="4">
        <f t="shared" si="21"/>
        <v>0</v>
      </c>
      <c r="D349" s="5">
        <f t="shared" si="22"/>
        <v>0</v>
      </c>
      <c r="E349" s="4">
        <f t="shared" si="23"/>
        <v>0</v>
      </c>
    </row>
    <row r="350" spans="1:5">
      <c r="A350">
        <v>337</v>
      </c>
      <c r="B350" s="5">
        <f t="shared" si="20"/>
        <v>0</v>
      </c>
      <c r="C350" s="4">
        <f t="shared" si="21"/>
        <v>0</v>
      </c>
      <c r="D350" s="5">
        <f t="shared" si="22"/>
        <v>0</v>
      </c>
      <c r="E350" s="4">
        <f t="shared" si="23"/>
        <v>0</v>
      </c>
    </row>
    <row r="351" spans="1:5">
      <c r="A351">
        <v>338</v>
      </c>
      <c r="B351" s="5">
        <f t="shared" si="20"/>
        <v>0</v>
      </c>
      <c r="C351" s="4">
        <f t="shared" si="21"/>
        <v>0</v>
      </c>
      <c r="D351" s="5">
        <f t="shared" si="22"/>
        <v>0</v>
      </c>
      <c r="E351" s="4">
        <f t="shared" si="23"/>
        <v>0</v>
      </c>
    </row>
    <row r="352" spans="1:5">
      <c r="A352">
        <v>339</v>
      </c>
      <c r="B352" s="5">
        <f t="shared" si="20"/>
        <v>0</v>
      </c>
      <c r="C352" s="4">
        <f t="shared" si="21"/>
        <v>0</v>
      </c>
      <c r="D352" s="5">
        <f t="shared" si="22"/>
        <v>0</v>
      </c>
      <c r="E352" s="4">
        <f t="shared" si="23"/>
        <v>0</v>
      </c>
    </row>
    <row r="353" spans="1:5">
      <c r="A353">
        <v>340</v>
      </c>
      <c r="B353" s="5">
        <f t="shared" si="20"/>
        <v>0</v>
      </c>
      <c r="C353" s="4">
        <f t="shared" si="21"/>
        <v>0</v>
      </c>
      <c r="D353" s="5">
        <f t="shared" si="22"/>
        <v>0</v>
      </c>
      <c r="E353" s="4">
        <f t="shared" si="23"/>
        <v>0</v>
      </c>
    </row>
    <row r="354" spans="1:5">
      <c r="A354">
        <v>341</v>
      </c>
      <c r="B354" s="5">
        <f t="shared" si="20"/>
        <v>0</v>
      </c>
      <c r="C354" s="4">
        <f t="shared" si="21"/>
        <v>0</v>
      </c>
      <c r="D354" s="5">
        <f t="shared" si="22"/>
        <v>0</v>
      </c>
      <c r="E354" s="4">
        <f t="shared" si="23"/>
        <v>0</v>
      </c>
    </row>
    <row r="355" spans="1:5">
      <c r="A355">
        <v>342</v>
      </c>
      <c r="B355" s="5">
        <f t="shared" si="20"/>
        <v>0</v>
      </c>
      <c r="C355" s="4">
        <f t="shared" si="21"/>
        <v>0</v>
      </c>
      <c r="D355" s="5">
        <f t="shared" si="22"/>
        <v>0</v>
      </c>
      <c r="E355" s="4">
        <f t="shared" si="23"/>
        <v>0</v>
      </c>
    </row>
    <row r="356" spans="1:5">
      <c r="A356">
        <v>343</v>
      </c>
      <c r="B356" s="5">
        <f t="shared" si="20"/>
        <v>0</v>
      </c>
      <c r="C356" s="4">
        <f t="shared" si="21"/>
        <v>0</v>
      </c>
      <c r="D356" s="5">
        <f t="shared" si="22"/>
        <v>0</v>
      </c>
      <c r="E356" s="4">
        <f t="shared" si="23"/>
        <v>0</v>
      </c>
    </row>
    <row r="357" spans="1:5">
      <c r="A357">
        <v>344</v>
      </c>
      <c r="B357" s="5">
        <f t="shared" si="20"/>
        <v>0</v>
      </c>
      <c r="C357" s="4">
        <f t="shared" si="21"/>
        <v>0</v>
      </c>
      <c r="D357" s="5">
        <f t="shared" si="22"/>
        <v>0</v>
      </c>
      <c r="E357" s="4">
        <f t="shared" si="23"/>
        <v>0</v>
      </c>
    </row>
    <row r="358" spans="1:5">
      <c r="A358">
        <v>345</v>
      </c>
      <c r="B358" s="5">
        <f t="shared" si="20"/>
        <v>0</v>
      </c>
      <c r="C358" s="4">
        <f t="shared" si="21"/>
        <v>0</v>
      </c>
      <c r="D358" s="5">
        <f t="shared" si="22"/>
        <v>0</v>
      </c>
      <c r="E358" s="4">
        <f t="shared" si="23"/>
        <v>0</v>
      </c>
    </row>
    <row r="359" spans="1:5">
      <c r="A359">
        <v>346</v>
      </c>
      <c r="B359" s="5">
        <f t="shared" si="20"/>
        <v>0</v>
      </c>
      <c r="C359" s="4">
        <f t="shared" si="21"/>
        <v>0</v>
      </c>
      <c r="D359" s="5">
        <f t="shared" si="22"/>
        <v>0</v>
      </c>
      <c r="E359" s="4">
        <f t="shared" si="23"/>
        <v>0</v>
      </c>
    </row>
    <row r="360" spans="1:5">
      <c r="A360">
        <v>347</v>
      </c>
      <c r="B360" s="5">
        <f t="shared" si="20"/>
        <v>0</v>
      </c>
      <c r="C360" s="4">
        <f t="shared" si="21"/>
        <v>0</v>
      </c>
      <c r="D360" s="5">
        <f t="shared" si="22"/>
        <v>0</v>
      </c>
      <c r="E360" s="4">
        <f t="shared" si="23"/>
        <v>0</v>
      </c>
    </row>
    <row r="361" spans="1:5">
      <c r="A361">
        <v>348</v>
      </c>
      <c r="B361" s="5">
        <f t="shared" si="20"/>
        <v>0</v>
      </c>
      <c r="C361" s="4">
        <f t="shared" si="21"/>
        <v>0</v>
      </c>
      <c r="D361" s="5">
        <f t="shared" si="22"/>
        <v>0</v>
      </c>
      <c r="E361" s="4">
        <f t="shared" si="23"/>
        <v>0</v>
      </c>
    </row>
    <row r="362" spans="1:5">
      <c r="A362">
        <v>349</v>
      </c>
      <c r="B362" s="5">
        <f t="shared" si="20"/>
        <v>0</v>
      </c>
      <c r="C362" s="4">
        <f t="shared" si="21"/>
        <v>0</v>
      </c>
      <c r="D362" s="5">
        <f t="shared" si="22"/>
        <v>0</v>
      </c>
      <c r="E362" s="4">
        <f t="shared" si="23"/>
        <v>0</v>
      </c>
    </row>
    <row r="363" spans="1:5">
      <c r="A363">
        <v>350</v>
      </c>
      <c r="B363" s="5">
        <f t="shared" si="20"/>
        <v>0</v>
      </c>
      <c r="C363" s="4">
        <f t="shared" si="21"/>
        <v>0</v>
      </c>
      <c r="D363" s="5">
        <f t="shared" si="22"/>
        <v>0</v>
      </c>
      <c r="E363" s="4">
        <f t="shared" si="23"/>
        <v>0</v>
      </c>
    </row>
    <row r="364" spans="1:5">
      <c r="A364">
        <v>351</v>
      </c>
      <c r="B364" s="5">
        <f t="shared" si="20"/>
        <v>0</v>
      </c>
      <c r="C364" s="4">
        <f t="shared" si="21"/>
        <v>0</v>
      </c>
      <c r="D364" s="5">
        <f t="shared" si="22"/>
        <v>0</v>
      </c>
      <c r="E364" s="4">
        <f t="shared" si="23"/>
        <v>0</v>
      </c>
    </row>
    <row r="365" spans="1:5">
      <c r="A365">
        <v>352</v>
      </c>
      <c r="B365" s="5">
        <f t="shared" si="20"/>
        <v>0</v>
      </c>
      <c r="C365" s="4">
        <f t="shared" si="21"/>
        <v>0</v>
      </c>
      <c r="D365" s="5">
        <f t="shared" si="22"/>
        <v>0</v>
      </c>
      <c r="E365" s="4">
        <f t="shared" si="23"/>
        <v>0</v>
      </c>
    </row>
    <row r="366" spans="1:5">
      <c r="A366">
        <v>353</v>
      </c>
      <c r="B366" s="5">
        <f t="shared" si="20"/>
        <v>0</v>
      </c>
      <c r="C366" s="4">
        <f t="shared" si="21"/>
        <v>0</v>
      </c>
      <c r="D366" s="5">
        <f t="shared" si="22"/>
        <v>0</v>
      </c>
      <c r="E366" s="4">
        <f t="shared" si="23"/>
        <v>0</v>
      </c>
    </row>
    <row r="367" spans="1:5">
      <c r="A367">
        <v>354</v>
      </c>
      <c r="B367" s="5">
        <f t="shared" si="20"/>
        <v>0</v>
      </c>
      <c r="C367" s="4">
        <f t="shared" si="21"/>
        <v>0</v>
      </c>
      <c r="D367" s="5">
        <f t="shared" si="22"/>
        <v>0</v>
      </c>
      <c r="E367" s="4">
        <f t="shared" si="23"/>
        <v>0</v>
      </c>
    </row>
    <row r="368" spans="1:5">
      <c r="A368">
        <v>355</v>
      </c>
      <c r="B368" s="5">
        <f t="shared" si="20"/>
        <v>0</v>
      </c>
      <c r="C368" s="4">
        <f t="shared" si="21"/>
        <v>0</v>
      </c>
      <c r="D368" s="5">
        <f t="shared" si="22"/>
        <v>0</v>
      </c>
      <c r="E368" s="4">
        <f t="shared" si="23"/>
        <v>0</v>
      </c>
    </row>
    <row r="369" spans="1:5">
      <c r="A369">
        <v>356</v>
      </c>
      <c r="B369" s="5">
        <f t="shared" si="20"/>
        <v>0</v>
      </c>
      <c r="C369" s="4">
        <f t="shared" si="21"/>
        <v>0</v>
      </c>
      <c r="D369" s="5">
        <f t="shared" si="22"/>
        <v>0</v>
      </c>
      <c r="E369" s="4">
        <f t="shared" si="23"/>
        <v>0</v>
      </c>
    </row>
    <row r="370" spans="1:5">
      <c r="A370">
        <v>357</v>
      </c>
      <c r="B370" s="5">
        <f t="shared" si="20"/>
        <v>0</v>
      </c>
      <c r="C370" s="4">
        <f t="shared" si="21"/>
        <v>0</v>
      </c>
      <c r="D370" s="5">
        <f t="shared" si="22"/>
        <v>0</v>
      </c>
      <c r="E370" s="4">
        <f t="shared" si="23"/>
        <v>0</v>
      </c>
    </row>
    <row r="371" spans="1:5">
      <c r="A371">
        <v>358</v>
      </c>
      <c r="B371" s="5">
        <f t="shared" si="20"/>
        <v>0</v>
      </c>
      <c r="C371" s="4">
        <f t="shared" si="21"/>
        <v>0</v>
      </c>
      <c r="D371" s="5">
        <f t="shared" si="22"/>
        <v>0</v>
      </c>
      <c r="E371" s="4">
        <f t="shared" si="23"/>
        <v>0</v>
      </c>
    </row>
    <row r="372" spans="1:5">
      <c r="A372">
        <v>359</v>
      </c>
      <c r="B372" s="5">
        <f t="shared" ref="B372:B435" si="24">IF(E371&lt;0.01,0,$C$7)</f>
        <v>0</v>
      </c>
      <c r="C372" s="4">
        <f t="shared" ref="C372:C435" si="25">-$C$4*E371</f>
        <v>0</v>
      </c>
      <c r="D372" s="5">
        <f t="shared" ref="D372:D435" si="26">B372-C372</f>
        <v>0</v>
      </c>
      <c r="E372" s="4">
        <f t="shared" ref="E372:E435" si="27">IF(E371&lt;0.01,0,E371+D372)</f>
        <v>0</v>
      </c>
    </row>
    <row r="373" spans="1:5">
      <c r="A373">
        <v>360</v>
      </c>
      <c r="B373" s="5">
        <f t="shared" si="24"/>
        <v>0</v>
      </c>
      <c r="C373" s="4">
        <f t="shared" si="25"/>
        <v>0</v>
      </c>
      <c r="D373" s="5">
        <f t="shared" si="26"/>
        <v>0</v>
      </c>
      <c r="E373" s="4">
        <f t="shared" si="27"/>
        <v>0</v>
      </c>
    </row>
    <row r="374" spans="1:5">
      <c r="A374">
        <v>361</v>
      </c>
      <c r="B374" s="5">
        <f t="shared" si="24"/>
        <v>0</v>
      </c>
      <c r="C374" s="4">
        <f t="shared" si="25"/>
        <v>0</v>
      </c>
      <c r="D374" s="5">
        <f t="shared" si="26"/>
        <v>0</v>
      </c>
      <c r="E374" s="4">
        <f t="shared" si="27"/>
        <v>0</v>
      </c>
    </row>
    <row r="375" spans="1:5">
      <c r="A375">
        <v>362</v>
      </c>
      <c r="B375" s="5">
        <f t="shared" si="24"/>
        <v>0</v>
      </c>
      <c r="C375" s="4">
        <f t="shared" si="25"/>
        <v>0</v>
      </c>
      <c r="D375" s="5">
        <f t="shared" si="26"/>
        <v>0</v>
      </c>
      <c r="E375" s="4">
        <f t="shared" si="27"/>
        <v>0</v>
      </c>
    </row>
    <row r="376" spans="1:5">
      <c r="A376">
        <v>363</v>
      </c>
      <c r="B376" s="5">
        <f t="shared" si="24"/>
        <v>0</v>
      </c>
      <c r="C376" s="4">
        <f t="shared" si="25"/>
        <v>0</v>
      </c>
      <c r="D376" s="5">
        <f t="shared" si="26"/>
        <v>0</v>
      </c>
      <c r="E376" s="4">
        <f t="shared" si="27"/>
        <v>0</v>
      </c>
    </row>
    <row r="377" spans="1:5">
      <c r="A377">
        <v>364</v>
      </c>
      <c r="B377" s="5">
        <f t="shared" si="24"/>
        <v>0</v>
      </c>
      <c r="C377" s="4">
        <f t="shared" si="25"/>
        <v>0</v>
      </c>
      <c r="D377" s="5">
        <f t="shared" si="26"/>
        <v>0</v>
      </c>
      <c r="E377" s="4">
        <f t="shared" si="27"/>
        <v>0</v>
      </c>
    </row>
    <row r="378" spans="1:5">
      <c r="A378">
        <v>365</v>
      </c>
      <c r="B378" s="5">
        <f t="shared" si="24"/>
        <v>0</v>
      </c>
      <c r="C378" s="4">
        <f t="shared" si="25"/>
        <v>0</v>
      </c>
      <c r="D378" s="5">
        <f t="shared" si="26"/>
        <v>0</v>
      </c>
      <c r="E378" s="4">
        <f t="shared" si="27"/>
        <v>0</v>
      </c>
    </row>
    <row r="379" spans="1:5">
      <c r="A379">
        <v>366</v>
      </c>
      <c r="B379" s="5">
        <f t="shared" si="24"/>
        <v>0</v>
      </c>
      <c r="C379" s="4">
        <f t="shared" si="25"/>
        <v>0</v>
      </c>
      <c r="D379" s="5">
        <f t="shared" si="26"/>
        <v>0</v>
      </c>
      <c r="E379" s="4">
        <f t="shared" si="27"/>
        <v>0</v>
      </c>
    </row>
    <row r="380" spans="1:5">
      <c r="A380">
        <v>367</v>
      </c>
      <c r="B380" s="5">
        <f t="shared" si="24"/>
        <v>0</v>
      </c>
      <c r="C380" s="4">
        <f t="shared" si="25"/>
        <v>0</v>
      </c>
      <c r="D380" s="5">
        <f t="shared" si="26"/>
        <v>0</v>
      </c>
      <c r="E380" s="4">
        <f t="shared" si="27"/>
        <v>0</v>
      </c>
    </row>
    <row r="381" spans="1:5">
      <c r="A381">
        <v>368</v>
      </c>
      <c r="B381" s="5">
        <f t="shared" si="24"/>
        <v>0</v>
      </c>
      <c r="C381" s="4">
        <f t="shared" si="25"/>
        <v>0</v>
      </c>
      <c r="D381" s="5">
        <f t="shared" si="26"/>
        <v>0</v>
      </c>
      <c r="E381" s="4">
        <f t="shared" si="27"/>
        <v>0</v>
      </c>
    </row>
    <row r="382" spans="1:5">
      <c r="A382">
        <v>369</v>
      </c>
      <c r="B382" s="5">
        <f t="shared" si="24"/>
        <v>0</v>
      </c>
      <c r="C382" s="4">
        <f t="shared" si="25"/>
        <v>0</v>
      </c>
      <c r="D382" s="5">
        <f t="shared" si="26"/>
        <v>0</v>
      </c>
      <c r="E382" s="4">
        <f t="shared" si="27"/>
        <v>0</v>
      </c>
    </row>
    <row r="383" spans="1:5">
      <c r="A383">
        <v>370</v>
      </c>
      <c r="B383" s="5">
        <f t="shared" si="24"/>
        <v>0</v>
      </c>
      <c r="C383" s="4">
        <f t="shared" si="25"/>
        <v>0</v>
      </c>
      <c r="D383" s="5">
        <f t="shared" si="26"/>
        <v>0</v>
      </c>
      <c r="E383" s="4">
        <f t="shared" si="27"/>
        <v>0</v>
      </c>
    </row>
    <row r="384" spans="1:5">
      <c r="A384">
        <v>371</v>
      </c>
      <c r="B384" s="5">
        <f t="shared" si="24"/>
        <v>0</v>
      </c>
      <c r="C384" s="4">
        <f t="shared" si="25"/>
        <v>0</v>
      </c>
      <c r="D384" s="5">
        <f t="shared" si="26"/>
        <v>0</v>
      </c>
      <c r="E384" s="4">
        <f t="shared" si="27"/>
        <v>0</v>
      </c>
    </row>
    <row r="385" spans="1:5">
      <c r="A385">
        <v>372</v>
      </c>
      <c r="B385" s="5">
        <f t="shared" si="24"/>
        <v>0</v>
      </c>
      <c r="C385" s="4">
        <f t="shared" si="25"/>
        <v>0</v>
      </c>
      <c r="D385" s="5">
        <f t="shared" si="26"/>
        <v>0</v>
      </c>
      <c r="E385" s="4">
        <f t="shared" si="27"/>
        <v>0</v>
      </c>
    </row>
    <row r="386" spans="1:5">
      <c r="A386">
        <v>373</v>
      </c>
      <c r="B386" s="5">
        <f t="shared" si="24"/>
        <v>0</v>
      </c>
      <c r="C386" s="4">
        <f t="shared" si="25"/>
        <v>0</v>
      </c>
      <c r="D386" s="5">
        <f t="shared" si="26"/>
        <v>0</v>
      </c>
      <c r="E386" s="4">
        <f t="shared" si="27"/>
        <v>0</v>
      </c>
    </row>
    <row r="387" spans="1:5">
      <c r="A387">
        <v>374</v>
      </c>
      <c r="B387" s="5">
        <f t="shared" si="24"/>
        <v>0</v>
      </c>
      <c r="C387" s="4">
        <f t="shared" si="25"/>
        <v>0</v>
      </c>
      <c r="D387" s="5">
        <f t="shared" si="26"/>
        <v>0</v>
      </c>
      <c r="E387" s="4">
        <f t="shared" si="27"/>
        <v>0</v>
      </c>
    </row>
    <row r="388" spans="1:5">
      <c r="A388">
        <v>375</v>
      </c>
      <c r="B388" s="5">
        <f t="shared" si="24"/>
        <v>0</v>
      </c>
      <c r="C388" s="4">
        <f t="shared" si="25"/>
        <v>0</v>
      </c>
      <c r="D388" s="5">
        <f t="shared" si="26"/>
        <v>0</v>
      </c>
      <c r="E388" s="4">
        <f t="shared" si="27"/>
        <v>0</v>
      </c>
    </row>
    <row r="389" spans="1:5">
      <c r="A389">
        <v>376</v>
      </c>
      <c r="B389" s="5">
        <f t="shared" si="24"/>
        <v>0</v>
      </c>
      <c r="C389" s="4">
        <f t="shared" si="25"/>
        <v>0</v>
      </c>
      <c r="D389" s="5">
        <f t="shared" si="26"/>
        <v>0</v>
      </c>
      <c r="E389" s="4">
        <f t="shared" si="27"/>
        <v>0</v>
      </c>
    </row>
    <row r="390" spans="1:5">
      <c r="A390">
        <v>377</v>
      </c>
      <c r="B390" s="5">
        <f t="shared" si="24"/>
        <v>0</v>
      </c>
      <c r="C390" s="4">
        <f t="shared" si="25"/>
        <v>0</v>
      </c>
      <c r="D390" s="5">
        <f t="shared" si="26"/>
        <v>0</v>
      </c>
      <c r="E390" s="4">
        <f t="shared" si="27"/>
        <v>0</v>
      </c>
    </row>
    <row r="391" spans="1:5">
      <c r="A391">
        <v>378</v>
      </c>
      <c r="B391" s="5">
        <f t="shared" si="24"/>
        <v>0</v>
      </c>
      <c r="C391" s="4">
        <f t="shared" si="25"/>
        <v>0</v>
      </c>
      <c r="D391" s="5">
        <f t="shared" si="26"/>
        <v>0</v>
      </c>
      <c r="E391" s="4">
        <f t="shared" si="27"/>
        <v>0</v>
      </c>
    </row>
    <row r="392" spans="1:5">
      <c r="A392">
        <v>379</v>
      </c>
      <c r="B392" s="5">
        <f t="shared" si="24"/>
        <v>0</v>
      </c>
      <c r="C392" s="4">
        <f t="shared" si="25"/>
        <v>0</v>
      </c>
      <c r="D392" s="5">
        <f t="shared" si="26"/>
        <v>0</v>
      </c>
      <c r="E392" s="4">
        <f t="shared" si="27"/>
        <v>0</v>
      </c>
    </row>
    <row r="393" spans="1:5">
      <c r="A393">
        <v>380</v>
      </c>
      <c r="B393" s="5">
        <f t="shared" si="24"/>
        <v>0</v>
      </c>
      <c r="C393" s="4">
        <f t="shared" si="25"/>
        <v>0</v>
      </c>
      <c r="D393" s="5">
        <f t="shared" si="26"/>
        <v>0</v>
      </c>
      <c r="E393" s="4">
        <f t="shared" si="27"/>
        <v>0</v>
      </c>
    </row>
    <row r="394" spans="1:5">
      <c r="A394">
        <v>381</v>
      </c>
      <c r="B394" s="5">
        <f t="shared" si="24"/>
        <v>0</v>
      </c>
      <c r="C394" s="4">
        <f t="shared" si="25"/>
        <v>0</v>
      </c>
      <c r="D394" s="5">
        <f t="shared" si="26"/>
        <v>0</v>
      </c>
      <c r="E394" s="4">
        <f t="shared" si="27"/>
        <v>0</v>
      </c>
    </row>
    <row r="395" spans="1:5">
      <c r="A395">
        <v>382</v>
      </c>
      <c r="B395" s="5">
        <f t="shared" si="24"/>
        <v>0</v>
      </c>
      <c r="C395" s="4">
        <f t="shared" si="25"/>
        <v>0</v>
      </c>
      <c r="D395" s="5">
        <f t="shared" si="26"/>
        <v>0</v>
      </c>
      <c r="E395" s="4">
        <f t="shared" si="27"/>
        <v>0</v>
      </c>
    </row>
    <row r="396" spans="1:5">
      <c r="A396">
        <v>383</v>
      </c>
      <c r="B396" s="5">
        <f t="shared" si="24"/>
        <v>0</v>
      </c>
      <c r="C396" s="4">
        <f t="shared" si="25"/>
        <v>0</v>
      </c>
      <c r="D396" s="5">
        <f t="shared" si="26"/>
        <v>0</v>
      </c>
      <c r="E396" s="4">
        <f t="shared" si="27"/>
        <v>0</v>
      </c>
    </row>
    <row r="397" spans="1:5">
      <c r="A397">
        <v>384</v>
      </c>
      <c r="B397" s="5">
        <f t="shared" si="24"/>
        <v>0</v>
      </c>
      <c r="C397" s="4">
        <f t="shared" si="25"/>
        <v>0</v>
      </c>
      <c r="D397" s="5">
        <f t="shared" si="26"/>
        <v>0</v>
      </c>
      <c r="E397" s="4">
        <f t="shared" si="27"/>
        <v>0</v>
      </c>
    </row>
    <row r="398" spans="1:5">
      <c r="A398">
        <v>385</v>
      </c>
      <c r="B398" s="5">
        <f t="shared" si="24"/>
        <v>0</v>
      </c>
      <c r="C398" s="4">
        <f t="shared" si="25"/>
        <v>0</v>
      </c>
      <c r="D398" s="5">
        <f t="shared" si="26"/>
        <v>0</v>
      </c>
      <c r="E398" s="4">
        <f t="shared" si="27"/>
        <v>0</v>
      </c>
    </row>
    <row r="399" spans="1:5">
      <c r="A399">
        <v>386</v>
      </c>
      <c r="B399" s="5">
        <f t="shared" si="24"/>
        <v>0</v>
      </c>
      <c r="C399" s="4">
        <f t="shared" si="25"/>
        <v>0</v>
      </c>
      <c r="D399" s="5">
        <f t="shared" si="26"/>
        <v>0</v>
      </c>
      <c r="E399" s="4">
        <f t="shared" si="27"/>
        <v>0</v>
      </c>
    </row>
    <row r="400" spans="1:5">
      <c r="A400">
        <v>387</v>
      </c>
      <c r="B400" s="5">
        <f t="shared" si="24"/>
        <v>0</v>
      </c>
      <c r="C400" s="4">
        <f t="shared" si="25"/>
        <v>0</v>
      </c>
      <c r="D400" s="5">
        <f t="shared" si="26"/>
        <v>0</v>
      </c>
      <c r="E400" s="4">
        <f t="shared" si="27"/>
        <v>0</v>
      </c>
    </row>
    <row r="401" spans="1:5">
      <c r="A401">
        <v>388</v>
      </c>
      <c r="B401" s="5">
        <f t="shared" si="24"/>
        <v>0</v>
      </c>
      <c r="C401" s="4">
        <f t="shared" si="25"/>
        <v>0</v>
      </c>
      <c r="D401" s="5">
        <f t="shared" si="26"/>
        <v>0</v>
      </c>
      <c r="E401" s="4">
        <f t="shared" si="27"/>
        <v>0</v>
      </c>
    </row>
    <row r="402" spans="1:5">
      <c r="A402">
        <v>389</v>
      </c>
      <c r="B402" s="5">
        <f t="shared" si="24"/>
        <v>0</v>
      </c>
      <c r="C402" s="4">
        <f t="shared" si="25"/>
        <v>0</v>
      </c>
      <c r="D402" s="5">
        <f t="shared" si="26"/>
        <v>0</v>
      </c>
      <c r="E402" s="4">
        <f t="shared" si="27"/>
        <v>0</v>
      </c>
    </row>
    <row r="403" spans="1:5">
      <c r="A403">
        <v>390</v>
      </c>
      <c r="B403" s="5">
        <f t="shared" si="24"/>
        <v>0</v>
      </c>
      <c r="C403" s="4">
        <f t="shared" si="25"/>
        <v>0</v>
      </c>
      <c r="D403" s="5">
        <f t="shared" si="26"/>
        <v>0</v>
      </c>
      <c r="E403" s="4">
        <f t="shared" si="27"/>
        <v>0</v>
      </c>
    </row>
    <row r="404" spans="1:5">
      <c r="A404">
        <v>391</v>
      </c>
      <c r="B404" s="5">
        <f t="shared" si="24"/>
        <v>0</v>
      </c>
      <c r="C404" s="4">
        <f t="shared" si="25"/>
        <v>0</v>
      </c>
      <c r="D404" s="5">
        <f t="shared" si="26"/>
        <v>0</v>
      </c>
      <c r="E404" s="4">
        <f t="shared" si="27"/>
        <v>0</v>
      </c>
    </row>
    <row r="405" spans="1:5">
      <c r="A405">
        <v>392</v>
      </c>
      <c r="B405" s="5">
        <f t="shared" si="24"/>
        <v>0</v>
      </c>
      <c r="C405" s="4">
        <f t="shared" si="25"/>
        <v>0</v>
      </c>
      <c r="D405" s="5">
        <f t="shared" si="26"/>
        <v>0</v>
      </c>
      <c r="E405" s="4">
        <f t="shared" si="27"/>
        <v>0</v>
      </c>
    </row>
    <row r="406" spans="1:5">
      <c r="A406">
        <v>393</v>
      </c>
      <c r="B406" s="5">
        <f t="shared" si="24"/>
        <v>0</v>
      </c>
      <c r="C406" s="4">
        <f t="shared" si="25"/>
        <v>0</v>
      </c>
      <c r="D406" s="5">
        <f t="shared" si="26"/>
        <v>0</v>
      </c>
      <c r="E406" s="4">
        <f t="shared" si="27"/>
        <v>0</v>
      </c>
    </row>
    <row r="407" spans="1:5">
      <c r="A407">
        <v>394</v>
      </c>
      <c r="B407" s="5">
        <f t="shared" si="24"/>
        <v>0</v>
      </c>
      <c r="C407" s="4">
        <f t="shared" si="25"/>
        <v>0</v>
      </c>
      <c r="D407" s="5">
        <f t="shared" si="26"/>
        <v>0</v>
      </c>
      <c r="E407" s="4">
        <f t="shared" si="27"/>
        <v>0</v>
      </c>
    </row>
    <row r="408" spans="1:5">
      <c r="A408">
        <v>395</v>
      </c>
      <c r="B408" s="5">
        <f t="shared" si="24"/>
        <v>0</v>
      </c>
      <c r="C408" s="4">
        <f t="shared" si="25"/>
        <v>0</v>
      </c>
      <c r="D408" s="5">
        <f t="shared" si="26"/>
        <v>0</v>
      </c>
      <c r="E408" s="4">
        <f t="shared" si="27"/>
        <v>0</v>
      </c>
    </row>
    <row r="409" spans="1:5">
      <c r="A409">
        <v>396</v>
      </c>
      <c r="B409" s="5">
        <f t="shared" si="24"/>
        <v>0</v>
      </c>
      <c r="C409" s="4">
        <f t="shared" si="25"/>
        <v>0</v>
      </c>
      <c r="D409" s="5">
        <f t="shared" si="26"/>
        <v>0</v>
      </c>
      <c r="E409" s="4">
        <f t="shared" si="27"/>
        <v>0</v>
      </c>
    </row>
    <row r="410" spans="1:5">
      <c r="A410">
        <v>397</v>
      </c>
      <c r="B410" s="5">
        <f t="shared" si="24"/>
        <v>0</v>
      </c>
      <c r="C410" s="4">
        <f t="shared" si="25"/>
        <v>0</v>
      </c>
      <c r="D410" s="5">
        <f t="shared" si="26"/>
        <v>0</v>
      </c>
      <c r="E410" s="4">
        <f t="shared" si="27"/>
        <v>0</v>
      </c>
    </row>
    <row r="411" spans="1:5">
      <c r="A411">
        <v>398</v>
      </c>
      <c r="B411" s="5">
        <f t="shared" si="24"/>
        <v>0</v>
      </c>
      <c r="C411" s="4">
        <f t="shared" si="25"/>
        <v>0</v>
      </c>
      <c r="D411" s="5">
        <f t="shared" si="26"/>
        <v>0</v>
      </c>
      <c r="E411" s="4">
        <f t="shared" si="27"/>
        <v>0</v>
      </c>
    </row>
    <row r="412" spans="1:5">
      <c r="A412">
        <v>399</v>
      </c>
      <c r="B412" s="5">
        <f t="shared" si="24"/>
        <v>0</v>
      </c>
      <c r="C412" s="4">
        <f t="shared" si="25"/>
        <v>0</v>
      </c>
      <c r="D412" s="5">
        <f t="shared" si="26"/>
        <v>0</v>
      </c>
      <c r="E412" s="4">
        <f t="shared" si="27"/>
        <v>0</v>
      </c>
    </row>
    <row r="413" spans="1:5">
      <c r="A413">
        <v>400</v>
      </c>
      <c r="B413" s="5">
        <f t="shared" si="24"/>
        <v>0</v>
      </c>
      <c r="C413" s="4">
        <f t="shared" si="25"/>
        <v>0</v>
      </c>
      <c r="D413" s="5">
        <f t="shared" si="26"/>
        <v>0</v>
      </c>
      <c r="E413" s="4">
        <f t="shared" si="27"/>
        <v>0</v>
      </c>
    </row>
    <row r="414" spans="1:5">
      <c r="A414">
        <v>401</v>
      </c>
      <c r="B414" s="5">
        <f t="shared" si="24"/>
        <v>0</v>
      </c>
      <c r="C414" s="4">
        <f t="shared" si="25"/>
        <v>0</v>
      </c>
      <c r="D414" s="5">
        <f t="shared" si="26"/>
        <v>0</v>
      </c>
      <c r="E414" s="4">
        <f t="shared" si="27"/>
        <v>0</v>
      </c>
    </row>
    <row r="415" spans="1:5">
      <c r="A415">
        <v>402</v>
      </c>
      <c r="B415" s="5">
        <f t="shared" si="24"/>
        <v>0</v>
      </c>
      <c r="C415" s="4">
        <f t="shared" si="25"/>
        <v>0</v>
      </c>
      <c r="D415" s="5">
        <f t="shared" si="26"/>
        <v>0</v>
      </c>
      <c r="E415" s="4">
        <f t="shared" si="27"/>
        <v>0</v>
      </c>
    </row>
    <row r="416" spans="1:5">
      <c r="A416">
        <v>403</v>
      </c>
      <c r="B416" s="5">
        <f t="shared" si="24"/>
        <v>0</v>
      </c>
      <c r="C416" s="4">
        <f t="shared" si="25"/>
        <v>0</v>
      </c>
      <c r="D416" s="5">
        <f t="shared" si="26"/>
        <v>0</v>
      </c>
      <c r="E416" s="4">
        <f t="shared" si="27"/>
        <v>0</v>
      </c>
    </row>
    <row r="417" spans="1:5">
      <c r="A417">
        <v>404</v>
      </c>
      <c r="B417" s="5">
        <f t="shared" si="24"/>
        <v>0</v>
      </c>
      <c r="C417" s="4">
        <f t="shared" si="25"/>
        <v>0</v>
      </c>
      <c r="D417" s="5">
        <f t="shared" si="26"/>
        <v>0</v>
      </c>
      <c r="E417" s="4">
        <f t="shared" si="27"/>
        <v>0</v>
      </c>
    </row>
    <row r="418" spans="1:5">
      <c r="A418">
        <v>405</v>
      </c>
      <c r="B418" s="5">
        <f t="shared" si="24"/>
        <v>0</v>
      </c>
      <c r="C418" s="4">
        <f t="shared" si="25"/>
        <v>0</v>
      </c>
      <c r="D418" s="5">
        <f t="shared" si="26"/>
        <v>0</v>
      </c>
      <c r="E418" s="4">
        <f t="shared" si="27"/>
        <v>0</v>
      </c>
    </row>
    <row r="419" spans="1:5">
      <c r="A419">
        <v>406</v>
      </c>
      <c r="B419" s="5">
        <f t="shared" si="24"/>
        <v>0</v>
      </c>
      <c r="C419" s="4">
        <f t="shared" si="25"/>
        <v>0</v>
      </c>
      <c r="D419" s="5">
        <f t="shared" si="26"/>
        <v>0</v>
      </c>
      <c r="E419" s="4">
        <f t="shared" si="27"/>
        <v>0</v>
      </c>
    </row>
    <row r="420" spans="1:5">
      <c r="A420">
        <v>407</v>
      </c>
      <c r="B420" s="5">
        <f t="shared" si="24"/>
        <v>0</v>
      </c>
      <c r="C420" s="4">
        <f t="shared" si="25"/>
        <v>0</v>
      </c>
      <c r="D420" s="5">
        <f t="shared" si="26"/>
        <v>0</v>
      </c>
      <c r="E420" s="4">
        <f t="shared" si="27"/>
        <v>0</v>
      </c>
    </row>
    <row r="421" spans="1:5">
      <c r="A421">
        <v>408</v>
      </c>
      <c r="B421" s="5">
        <f t="shared" si="24"/>
        <v>0</v>
      </c>
      <c r="C421" s="4">
        <f t="shared" si="25"/>
        <v>0</v>
      </c>
      <c r="D421" s="5">
        <f t="shared" si="26"/>
        <v>0</v>
      </c>
      <c r="E421" s="4">
        <f t="shared" si="27"/>
        <v>0</v>
      </c>
    </row>
    <row r="422" spans="1:5">
      <c r="A422">
        <v>409</v>
      </c>
      <c r="B422" s="5">
        <f t="shared" si="24"/>
        <v>0</v>
      </c>
      <c r="C422" s="4">
        <f t="shared" si="25"/>
        <v>0</v>
      </c>
      <c r="D422" s="5">
        <f t="shared" si="26"/>
        <v>0</v>
      </c>
      <c r="E422" s="4">
        <f t="shared" si="27"/>
        <v>0</v>
      </c>
    </row>
    <row r="423" spans="1:5">
      <c r="A423">
        <v>410</v>
      </c>
      <c r="B423" s="5">
        <f t="shared" si="24"/>
        <v>0</v>
      </c>
      <c r="C423" s="4">
        <f t="shared" si="25"/>
        <v>0</v>
      </c>
      <c r="D423" s="5">
        <f t="shared" si="26"/>
        <v>0</v>
      </c>
      <c r="E423" s="4">
        <f t="shared" si="27"/>
        <v>0</v>
      </c>
    </row>
    <row r="424" spans="1:5">
      <c r="A424">
        <v>411</v>
      </c>
      <c r="B424" s="5">
        <f t="shared" si="24"/>
        <v>0</v>
      </c>
      <c r="C424" s="4">
        <f t="shared" si="25"/>
        <v>0</v>
      </c>
      <c r="D424" s="5">
        <f t="shared" si="26"/>
        <v>0</v>
      </c>
      <c r="E424" s="4">
        <f t="shared" si="27"/>
        <v>0</v>
      </c>
    </row>
    <row r="425" spans="1:5">
      <c r="A425">
        <v>412</v>
      </c>
      <c r="B425" s="5">
        <f t="shared" si="24"/>
        <v>0</v>
      </c>
      <c r="C425" s="4">
        <f t="shared" si="25"/>
        <v>0</v>
      </c>
      <c r="D425" s="5">
        <f t="shared" si="26"/>
        <v>0</v>
      </c>
      <c r="E425" s="4">
        <f t="shared" si="27"/>
        <v>0</v>
      </c>
    </row>
    <row r="426" spans="1:5">
      <c r="A426">
        <v>413</v>
      </c>
      <c r="B426" s="5">
        <f t="shared" si="24"/>
        <v>0</v>
      </c>
      <c r="C426" s="4">
        <f t="shared" si="25"/>
        <v>0</v>
      </c>
      <c r="D426" s="5">
        <f t="shared" si="26"/>
        <v>0</v>
      </c>
      <c r="E426" s="4">
        <f t="shared" si="27"/>
        <v>0</v>
      </c>
    </row>
    <row r="427" spans="1:5">
      <c r="A427">
        <v>414</v>
      </c>
      <c r="B427" s="5">
        <f t="shared" si="24"/>
        <v>0</v>
      </c>
      <c r="C427" s="4">
        <f t="shared" si="25"/>
        <v>0</v>
      </c>
      <c r="D427" s="5">
        <f t="shared" si="26"/>
        <v>0</v>
      </c>
      <c r="E427" s="4">
        <f t="shared" si="27"/>
        <v>0</v>
      </c>
    </row>
    <row r="428" spans="1:5">
      <c r="A428">
        <v>415</v>
      </c>
      <c r="B428" s="5">
        <f t="shared" si="24"/>
        <v>0</v>
      </c>
      <c r="C428" s="4">
        <f t="shared" si="25"/>
        <v>0</v>
      </c>
      <c r="D428" s="5">
        <f t="shared" si="26"/>
        <v>0</v>
      </c>
      <c r="E428" s="4">
        <f t="shared" si="27"/>
        <v>0</v>
      </c>
    </row>
    <row r="429" spans="1:5">
      <c r="A429">
        <v>416</v>
      </c>
      <c r="B429" s="5">
        <f t="shared" si="24"/>
        <v>0</v>
      </c>
      <c r="C429" s="4">
        <f t="shared" si="25"/>
        <v>0</v>
      </c>
      <c r="D429" s="5">
        <f t="shared" si="26"/>
        <v>0</v>
      </c>
      <c r="E429" s="4">
        <f t="shared" si="27"/>
        <v>0</v>
      </c>
    </row>
    <row r="430" spans="1:5">
      <c r="A430">
        <v>417</v>
      </c>
      <c r="B430" s="5">
        <f t="shared" si="24"/>
        <v>0</v>
      </c>
      <c r="C430" s="4">
        <f t="shared" si="25"/>
        <v>0</v>
      </c>
      <c r="D430" s="5">
        <f t="shared" si="26"/>
        <v>0</v>
      </c>
      <c r="E430" s="4">
        <f t="shared" si="27"/>
        <v>0</v>
      </c>
    </row>
    <row r="431" spans="1:5">
      <c r="A431">
        <v>418</v>
      </c>
      <c r="B431" s="5">
        <f t="shared" si="24"/>
        <v>0</v>
      </c>
      <c r="C431" s="4">
        <f t="shared" si="25"/>
        <v>0</v>
      </c>
      <c r="D431" s="5">
        <f t="shared" si="26"/>
        <v>0</v>
      </c>
      <c r="E431" s="4">
        <f t="shared" si="27"/>
        <v>0</v>
      </c>
    </row>
    <row r="432" spans="1:5">
      <c r="A432">
        <v>419</v>
      </c>
      <c r="B432" s="5">
        <f t="shared" si="24"/>
        <v>0</v>
      </c>
      <c r="C432" s="4">
        <f t="shared" si="25"/>
        <v>0</v>
      </c>
      <c r="D432" s="5">
        <f t="shared" si="26"/>
        <v>0</v>
      </c>
      <c r="E432" s="4">
        <f t="shared" si="27"/>
        <v>0</v>
      </c>
    </row>
    <row r="433" spans="1:5">
      <c r="A433">
        <v>420</v>
      </c>
      <c r="B433" s="5">
        <f t="shared" si="24"/>
        <v>0</v>
      </c>
      <c r="C433" s="4">
        <f t="shared" si="25"/>
        <v>0</v>
      </c>
      <c r="D433" s="5">
        <f t="shared" si="26"/>
        <v>0</v>
      </c>
      <c r="E433" s="4">
        <f t="shared" si="27"/>
        <v>0</v>
      </c>
    </row>
    <row r="434" spans="1:5">
      <c r="A434">
        <v>421</v>
      </c>
      <c r="B434" s="5">
        <f t="shared" si="24"/>
        <v>0</v>
      </c>
      <c r="C434" s="4">
        <f t="shared" si="25"/>
        <v>0</v>
      </c>
      <c r="D434" s="5">
        <f t="shared" si="26"/>
        <v>0</v>
      </c>
      <c r="E434" s="4">
        <f t="shared" si="27"/>
        <v>0</v>
      </c>
    </row>
    <row r="435" spans="1:5">
      <c r="A435">
        <v>422</v>
      </c>
      <c r="B435" s="5">
        <f t="shared" si="24"/>
        <v>0</v>
      </c>
      <c r="C435" s="4">
        <f t="shared" si="25"/>
        <v>0</v>
      </c>
      <c r="D435" s="5">
        <f t="shared" si="26"/>
        <v>0</v>
      </c>
      <c r="E435" s="4">
        <f t="shared" si="27"/>
        <v>0</v>
      </c>
    </row>
    <row r="436" spans="1:5">
      <c r="A436">
        <v>423</v>
      </c>
      <c r="B436" s="5">
        <f t="shared" ref="B436:B493" si="28">IF(E435&lt;0.01,0,$C$7)</f>
        <v>0</v>
      </c>
      <c r="C436" s="4">
        <f t="shared" ref="C436:C493" si="29">-$C$4*E435</f>
        <v>0</v>
      </c>
      <c r="D436" s="5">
        <f t="shared" ref="D436:D493" si="30">B436-C436</f>
        <v>0</v>
      </c>
      <c r="E436" s="4">
        <f t="shared" ref="E436:E493" si="31">IF(E435&lt;0.01,0,E435+D436)</f>
        <v>0</v>
      </c>
    </row>
    <row r="437" spans="1:5">
      <c r="A437">
        <v>424</v>
      </c>
      <c r="B437" s="5">
        <f t="shared" si="28"/>
        <v>0</v>
      </c>
      <c r="C437" s="4">
        <f t="shared" si="29"/>
        <v>0</v>
      </c>
      <c r="D437" s="5">
        <f t="shared" si="30"/>
        <v>0</v>
      </c>
      <c r="E437" s="4">
        <f t="shared" si="31"/>
        <v>0</v>
      </c>
    </row>
    <row r="438" spans="1:5">
      <c r="A438">
        <v>425</v>
      </c>
      <c r="B438" s="5">
        <f t="shared" si="28"/>
        <v>0</v>
      </c>
      <c r="C438" s="4">
        <f t="shared" si="29"/>
        <v>0</v>
      </c>
      <c r="D438" s="5">
        <f t="shared" si="30"/>
        <v>0</v>
      </c>
      <c r="E438" s="4">
        <f t="shared" si="31"/>
        <v>0</v>
      </c>
    </row>
    <row r="439" spans="1:5">
      <c r="A439">
        <v>426</v>
      </c>
      <c r="B439" s="5">
        <f t="shared" si="28"/>
        <v>0</v>
      </c>
      <c r="C439" s="4">
        <f t="shared" si="29"/>
        <v>0</v>
      </c>
      <c r="D439" s="5">
        <f t="shared" si="30"/>
        <v>0</v>
      </c>
      <c r="E439" s="4">
        <f t="shared" si="31"/>
        <v>0</v>
      </c>
    </row>
    <row r="440" spans="1:5">
      <c r="A440">
        <v>427</v>
      </c>
      <c r="B440" s="5">
        <f t="shared" si="28"/>
        <v>0</v>
      </c>
      <c r="C440" s="4">
        <f t="shared" si="29"/>
        <v>0</v>
      </c>
      <c r="D440" s="5">
        <f t="shared" si="30"/>
        <v>0</v>
      </c>
      <c r="E440" s="4">
        <f t="shared" si="31"/>
        <v>0</v>
      </c>
    </row>
    <row r="441" spans="1:5">
      <c r="A441">
        <v>428</v>
      </c>
      <c r="B441" s="5">
        <f t="shared" si="28"/>
        <v>0</v>
      </c>
      <c r="C441" s="4">
        <f t="shared" si="29"/>
        <v>0</v>
      </c>
      <c r="D441" s="5">
        <f t="shared" si="30"/>
        <v>0</v>
      </c>
      <c r="E441" s="4">
        <f t="shared" si="31"/>
        <v>0</v>
      </c>
    </row>
    <row r="442" spans="1:5">
      <c r="A442">
        <v>429</v>
      </c>
      <c r="B442" s="5">
        <f t="shared" si="28"/>
        <v>0</v>
      </c>
      <c r="C442" s="4">
        <f t="shared" si="29"/>
        <v>0</v>
      </c>
      <c r="D442" s="5">
        <f t="shared" si="30"/>
        <v>0</v>
      </c>
      <c r="E442" s="4">
        <f t="shared" si="31"/>
        <v>0</v>
      </c>
    </row>
    <row r="443" spans="1:5">
      <c r="A443">
        <v>430</v>
      </c>
      <c r="B443" s="5">
        <f t="shared" si="28"/>
        <v>0</v>
      </c>
      <c r="C443" s="4">
        <f t="shared" si="29"/>
        <v>0</v>
      </c>
      <c r="D443" s="5">
        <f t="shared" si="30"/>
        <v>0</v>
      </c>
      <c r="E443" s="4">
        <f t="shared" si="31"/>
        <v>0</v>
      </c>
    </row>
    <row r="444" spans="1:5">
      <c r="A444">
        <v>431</v>
      </c>
      <c r="B444" s="5">
        <f t="shared" si="28"/>
        <v>0</v>
      </c>
      <c r="C444" s="4">
        <f t="shared" si="29"/>
        <v>0</v>
      </c>
      <c r="D444" s="5">
        <f t="shared" si="30"/>
        <v>0</v>
      </c>
      <c r="E444" s="4">
        <f t="shared" si="31"/>
        <v>0</v>
      </c>
    </row>
    <row r="445" spans="1:5">
      <c r="A445">
        <v>432</v>
      </c>
      <c r="B445" s="5">
        <f t="shared" si="28"/>
        <v>0</v>
      </c>
      <c r="C445" s="4">
        <f t="shared" si="29"/>
        <v>0</v>
      </c>
      <c r="D445" s="5">
        <f t="shared" si="30"/>
        <v>0</v>
      </c>
      <c r="E445" s="4">
        <f t="shared" si="31"/>
        <v>0</v>
      </c>
    </row>
    <row r="446" spans="1:5">
      <c r="A446">
        <v>433</v>
      </c>
      <c r="B446" s="5">
        <f t="shared" si="28"/>
        <v>0</v>
      </c>
      <c r="C446" s="4">
        <f t="shared" si="29"/>
        <v>0</v>
      </c>
      <c r="D446" s="5">
        <f t="shared" si="30"/>
        <v>0</v>
      </c>
      <c r="E446" s="4">
        <f t="shared" si="31"/>
        <v>0</v>
      </c>
    </row>
    <row r="447" spans="1:5">
      <c r="A447">
        <v>434</v>
      </c>
      <c r="B447" s="5">
        <f t="shared" si="28"/>
        <v>0</v>
      </c>
      <c r="C447" s="4">
        <f t="shared" si="29"/>
        <v>0</v>
      </c>
      <c r="D447" s="5">
        <f t="shared" si="30"/>
        <v>0</v>
      </c>
      <c r="E447" s="4">
        <f t="shared" si="31"/>
        <v>0</v>
      </c>
    </row>
    <row r="448" spans="1:5">
      <c r="A448">
        <v>435</v>
      </c>
      <c r="B448" s="5">
        <f t="shared" si="28"/>
        <v>0</v>
      </c>
      <c r="C448" s="4">
        <f t="shared" si="29"/>
        <v>0</v>
      </c>
      <c r="D448" s="5">
        <f t="shared" si="30"/>
        <v>0</v>
      </c>
      <c r="E448" s="4">
        <f t="shared" si="31"/>
        <v>0</v>
      </c>
    </row>
    <row r="449" spans="1:5">
      <c r="A449">
        <v>436</v>
      </c>
      <c r="B449" s="5">
        <f t="shared" si="28"/>
        <v>0</v>
      </c>
      <c r="C449" s="4">
        <f t="shared" si="29"/>
        <v>0</v>
      </c>
      <c r="D449" s="5">
        <f t="shared" si="30"/>
        <v>0</v>
      </c>
      <c r="E449" s="4">
        <f t="shared" si="31"/>
        <v>0</v>
      </c>
    </row>
    <row r="450" spans="1:5">
      <c r="A450">
        <v>437</v>
      </c>
      <c r="B450" s="5">
        <f t="shared" si="28"/>
        <v>0</v>
      </c>
      <c r="C450" s="4">
        <f t="shared" si="29"/>
        <v>0</v>
      </c>
      <c r="D450" s="5">
        <f t="shared" si="30"/>
        <v>0</v>
      </c>
      <c r="E450" s="4">
        <f t="shared" si="31"/>
        <v>0</v>
      </c>
    </row>
    <row r="451" spans="1:5">
      <c r="A451">
        <v>438</v>
      </c>
      <c r="B451" s="5">
        <f t="shared" si="28"/>
        <v>0</v>
      </c>
      <c r="C451" s="4">
        <f t="shared" si="29"/>
        <v>0</v>
      </c>
      <c r="D451" s="5">
        <f t="shared" si="30"/>
        <v>0</v>
      </c>
      <c r="E451" s="4">
        <f t="shared" si="31"/>
        <v>0</v>
      </c>
    </row>
    <row r="452" spans="1:5">
      <c r="A452">
        <v>439</v>
      </c>
      <c r="B452" s="5">
        <f t="shared" si="28"/>
        <v>0</v>
      </c>
      <c r="C452" s="4">
        <f t="shared" si="29"/>
        <v>0</v>
      </c>
      <c r="D452" s="5">
        <f t="shared" si="30"/>
        <v>0</v>
      </c>
      <c r="E452" s="4">
        <f t="shared" si="31"/>
        <v>0</v>
      </c>
    </row>
    <row r="453" spans="1:5">
      <c r="A453">
        <v>440</v>
      </c>
      <c r="B453" s="5">
        <f t="shared" si="28"/>
        <v>0</v>
      </c>
      <c r="C453" s="4">
        <f t="shared" si="29"/>
        <v>0</v>
      </c>
      <c r="D453" s="5">
        <f t="shared" si="30"/>
        <v>0</v>
      </c>
      <c r="E453" s="4">
        <f t="shared" si="31"/>
        <v>0</v>
      </c>
    </row>
    <row r="454" spans="1:5">
      <c r="A454">
        <v>441</v>
      </c>
      <c r="B454" s="5">
        <f t="shared" si="28"/>
        <v>0</v>
      </c>
      <c r="C454" s="4">
        <f t="shared" si="29"/>
        <v>0</v>
      </c>
      <c r="D454" s="5">
        <f t="shared" si="30"/>
        <v>0</v>
      </c>
      <c r="E454" s="4">
        <f t="shared" si="31"/>
        <v>0</v>
      </c>
    </row>
    <row r="455" spans="1:5">
      <c r="A455">
        <v>442</v>
      </c>
      <c r="B455" s="5">
        <f t="shared" si="28"/>
        <v>0</v>
      </c>
      <c r="C455" s="4">
        <f t="shared" si="29"/>
        <v>0</v>
      </c>
      <c r="D455" s="5">
        <f t="shared" si="30"/>
        <v>0</v>
      </c>
      <c r="E455" s="4">
        <f t="shared" si="31"/>
        <v>0</v>
      </c>
    </row>
    <row r="456" spans="1:5">
      <c r="A456">
        <v>443</v>
      </c>
      <c r="B456" s="5">
        <f t="shared" si="28"/>
        <v>0</v>
      </c>
      <c r="C456" s="4">
        <f t="shared" si="29"/>
        <v>0</v>
      </c>
      <c r="D456" s="5">
        <f t="shared" si="30"/>
        <v>0</v>
      </c>
      <c r="E456" s="4">
        <f t="shared" si="31"/>
        <v>0</v>
      </c>
    </row>
    <row r="457" spans="1:5">
      <c r="A457">
        <v>444</v>
      </c>
      <c r="B457" s="5">
        <f t="shared" si="28"/>
        <v>0</v>
      </c>
      <c r="C457" s="4">
        <f t="shared" si="29"/>
        <v>0</v>
      </c>
      <c r="D457" s="5">
        <f t="shared" si="30"/>
        <v>0</v>
      </c>
      <c r="E457" s="4">
        <f t="shared" si="31"/>
        <v>0</v>
      </c>
    </row>
    <row r="458" spans="1:5">
      <c r="A458">
        <v>445</v>
      </c>
      <c r="B458" s="5">
        <f t="shared" si="28"/>
        <v>0</v>
      </c>
      <c r="C458" s="4">
        <f t="shared" si="29"/>
        <v>0</v>
      </c>
      <c r="D458" s="5">
        <f t="shared" si="30"/>
        <v>0</v>
      </c>
      <c r="E458" s="4">
        <f t="shared" si="31"/>
        <v>0</v>
      </c>
    </row>
    <row r="459" spans="1:5">
      <c r="A459">
        <v>446</v>
      </c>
      <c r="B459" s="5">
        <f t="shared" si="28"/>
        <v>0</v>
      </c>
      <c r="C459" s="4">
        <f t="shared" si="29"/>
        <v>0</v>
      </c>
      <c r="D459" s="5">
        <f t="shared" si="30"/>
        <v>0</v>
      </c>
      <c r="E459" s="4">
        <f t="shared" si="31"/>
        <v>0</v>
      </c>
    </row>
    <row r="460" spans="1:5">
      <c r="A460">
        <v>447</v>
      </c>
      <c r="B460" s="5">
        <f t="shared" si="28"/>
        <v>0</v>
      </c>
      <c r="C460" s="4">
        <f t="shared" si="29"/>
        <v>0</v>
      </c>
      <c r="D460" s="5">
        <f t="shared" si="30"/>
        <v>0</v>
      </c>
      <c r="E460" s="4">
        <f t="shared" si="31"/>
        <v>0</v>
      </c>
    </row>
    <row r="461" spans="1:5">
      <c r="A461">
        <v>448</v>
      </c>
      <c r="B461" s="5">
        <f t="shared" si="28"/>
        <v>0</v>
      </c>
      <c r="C461" s="4">
        <f t="shared" si="29"/>
        <v>0</v>
      </c>
      <c r="D461" s="5">
        <f t="shared" si="30"/>
        <v>0</v>
      </c>
      <c r="E461" s="4">
        <f t="shared" si="31"/>
        <v>0</v>
      </c>
    </row>
    <row r="462" spans="1:5">
      <c r="A462">
        <v>449</v>
      </c>
      <c r="B462" s="5">
        <f t="shared" si="28"/>
        <v>0</v>
      </c>
      <c r="C462" s="4">
        <f t="shared" si="29"/>
        <v>0</v>
      </c>
      <c r="D462" s="5">
        <f t="shared" si="30"/>
        <v>0</v>
      </c>
      <c r="E462" s="4">
        <f t="shared" si="31"/>
        <v>0</v>
      </c>
    </row>
    <row r="463" spans="1:5">
      <c r="A463">
        <v>450</v>
      </c>
      <c r="B463" s="5">
        <f t="shared" si="28"/>
        <v>0</v>
      </c>
      <c r="C463" s="4">
        <f t="shared" si="29"/>
        <v>0</v>
      </c>
      <c r="D463" s="5">
        <f t="shared" si="30"/>
        <v>0</v>
      </c>
      <c r="E463" s="4">
        <f t="shared" si="31"/>
        <v>0</v>
      </c>
    </row>
    <row r="464" spans="1:5">
      <c r="A464">
        <v>451</v>
      </c>
      <c r="B464" s="5">
        <f t="shared" si="28"/>
        <v>0</v>
      </c>
      <c r="C464" s="4">
        <f t="shared" si="29"/>
        <v>0</v>
      </c>
      <c r="D464" s="5">
        <f t="shared" si="30"/>
        <v>0</v>
      </c>
      <c r="E464" s="4">
        <f t="shared" si="31"/>
        <v>0</v>
      </c>
    </row>
    <row r="465" spans="1:5">
      <c r="A465">
        <v>452</v>
      </c>
      <c r="B465" s="5">
        <f t="shared" si="28"/>
        <v>0</v>
      </c>
      <c r="C465" s="4">
        <f t="shared" si="29"/>
        <v>0</v>
      </c>
      <c r="D465" s="5">
        <f t="shared" si="30"/>
        <v>0</v>
      </c>
      <c r="E465" s="4">
        <f t="shared" si="31"/>
        <v>0</v>
      </c>
    </row>
    <row r="466" spans="1:5">
      <c r="A466">
        <v>453</v>
      </c>
      <c r="B466" s="5">
        <f t="shared" si="28"/>
        <v>0</v>
      </c>
      <c r="C466" s="4">
        <f t="shared" si="29"/>
        <v>0</v>
      </c>
      <c r="D466" s="5">
        <f t="shared" si="30"/>
        <v>0</v>
      </c>
      <c r="E466" s="4">
        <f t="shared" si="31"/>
        <v>0</v>
      </c>
    </row>
    <row r="467" spans="1:5">
      <c r="A467">
        <v>454</v>
      </c>
      <c r="B467" s="5">
        <f t="shared" si="28"/>
        <v>0</v>
      </c>
      <c r="C467" s="4">
        <f t="shared" si="29"/>
        <v>0</v>
      </c>
      <c r="D467" s="5">
        <f t="shared" si="30"/>
        <v>0</v>
      </c>
      <c r="E467" s="4">
        <f t="shared" si="31"/>
        <v>0</v>
      </c>
    </row>
    <row r="468" spans="1:5">
      <c r="A468">
        <v>455</v>
      </c>
      <c r="B468" s="5">
        <f t="shared" si="28"/>
        <v>0</v>
      </c>
      <c r="C468" s="4">
        <f t="shared" si="29"/>
        <v>0</v>
      </c>
      <c r="D468" s="5">
        <f t="shared" si="30"/>
        <v>0</v>
      </c>
      <c r="E468" s="4">
        <f t="shared" si="31"/>
        <v>0</v>
      </c>
    </row>
    <row r="469" spans="1:5">
      <c r="A469">
        <v>456</v>
      </c>
      <c r="B469" s="5">
        <f t="shared" si="28"/>
        <v>0</v>
      </c>
      <c r="C469" s="4">
        <f t="shared" si="29"/>
        <v>0</v>
      </c>
      <c r="D469" s="5">
        <f t="shared" si="30"/>
        <v>0</v>
      </c>
      <c r="E469" s="4">
        <f t="shared" si="31"/>
        <v>0</v>
      </c>
    </row>
    <row r="470" spans="1:5">
      <c r="A470">
        <v>457</v>
      </c>
      <c r="B470" s="5">
        <f t="shared" si="28"/>
        <v>0</v>
      </c>
      <c r="C470" s="4">
        <f t="shared" si="29"/>
        <v>0</v>
      </c>
      <c r="D470" s="5">
        <f t="shared" si="30"/>
        <v>0</v>
      </c>
      <c r="E470" s="4">
        <f t="shared" si="31"/>
        <v>0</v>
      </c>
    </row>
    <row r="471" spans="1:5">
      <c r="A471">
        <v>458</v>
      </c>
      <c r="B471" s="5">
        <f t="shared" si="28"/>
        <v>0</v>
      </c>
      <c r="C471" s="4">
        <f t="shared" si="29"/>
        <v>0</v>
      </c>
      <c r="D471" s="5">
        <f t="shared" si="30"/>
        <v>0</v>
      </c>
      <c r="E471" s="4">
        <f t="shared" si="31"/>
        <v>0</v>
      </c>
    </row>
    <row r="472" spans="1:5">
      <c r="A472">
        <v>459</v>
      </c>
      <c r="B472" s="5">
        <f t="shared" si="28"/>
        <v>0</v>
      </c>
      <c r="C472" s="4">
        <f t="shared" si="29"/>
        <v>0</v>
      </c>
      <c r="D472" s="5">
        <f t="shared" si="30"/>
        <v>0</v>
      </c>
      <c r="E472" s="4">
        <f t="shared" si="31"/>
        <v>0</v>
      </c>
    </row>
    <row r="473" spans="1:5">
      <c r="A473">
        <v>460</v>
      </c>
      <c r="B473" s="5">
        <f t="shared" si="28"/>
        <v>0</v>
      </c>
      <c r="C473" s="4">
        <f t="shared" si="29"/>
        <v>0</v>
      </c>
      <c r="D473" s="5">
        <f t="shared" si="30"/>
        <v>0</v>
      </c>
      <c r="E473" s="4">
        <f t="shared" si="31"/>
        <v>0</v>
      </c>
    </row>
    <row r="474" spans="1:5">
      <c r="A474">
        <v>461</v>
      </c>
      <c r="B474" s="5">
        <f t="shared" si="28"/>
        <v>0</v>
      </c>
      <c r="C474" s="4">
        <f t="shared" si="29"/>
        <v>0</v>
      </c>
      <c r="D474" s="5">
        <f t="shared" si="30"/>
        <v>0</v>
      </c>
      <c r="E474" s="4">
        <f t="shared" si="31"/>
        <v>0</v>
      </c>
    </row>
    <row r="475" spans="1:5">
      <c r="A475">
        <v>462</v>
      </c>
      <c r="B475" s="5">
        <f t="shared" si="28"/>
        <v>0</v>
      </c>
      <c r="C475" s="4">
        <f t="shared" si="29"/>
        <v>0</v>
      </c>
      <c r="D475" s="5">
        <f t="shared" si="30"/>
        <v>0</v>
      </c>
      <c r="E475" s="4">
        <f t="shared" si="31"/>
        <v>0</v>
      </c>
    </row>
    <row r="476" spans="1:5">
      <c r="A476">
        <v>463</v>
      </c>
      <c r="B476" s="5">
        <f t="shared" si="28"/>
        <v>0</v>
      </c>
      <c r="C476" s="4">
        <f t="shared" si="29"/>
        <v>0</v>
      </c>
      <c r="D476" s="5">
        <f t="shared" si="30"/>
        <v>0</v>
      </c>
      <c r="E476" s="4">
        <f t="shared" si="31"/>
        <v>0</v>
      </c>
    </row>
    <row r="477" spans="1:5">
      <c r="A477">
        <v>464</v>
      </c>
      <c r="B477" s="5">
        <f t="shared" si="28"/>
        <v>0</v>
      </c>
      <c r="C477" s="4">
        <f t="shared" si="29"/>
        <v>0</v>
      </c>
      <c r="D477" s="5">
        <f t="shared" si="30"/>
        <v>0</v>
      </c>
      <c r="E477" s="4">
        <f t="shared" si="31"/>
        <v>0</v>
      </c>
    </row>
    <row r="478" spans="1:5">
      <c r="A478">
        <v>465</v>
      </c>
      <c r="B478" s="5">
        <f t="shared" si="28"/>
        <v>0</v>
      </c>
      <c r="C478" s="4">
        <f t="shared" si="29"/>
        <v>0</v>
      </c>
      <c r="D478" s="5">
        <f t="shared" si="30"/>
        <v>0</v>
      </c>
      <c r="E478" s="4">
        <f t="shared" si="31"/>
        <v>0</v>
      </c>
    </row>
    <row r="479" spans="1:5">
      <c r="A479">
        <v>466</v>
      </c>
      <c r="B479" s="5">
        <f t="shared" si="28"/>
        <v>0</v>
      </c>
      <c r="C479" s="4">
        <f t="shared" si="29"/>
        <v>0</v>
      </c>
      <c r="D479" s="5">
        <f t="shared" si="30"/>
        <v>0</v>
      </c>
      <c r="E479" s="4">
        <f t="shared" si="31"/>
        <v>0</v>
      </c>
    </row>
    <row r="480" spans="1:5">
      <c r="A480">
        <v>467</v>
      </c>
      <c r="B480" s="5">
        <f t="shared" si="28"/>
        <v>0</v>
      </c>
      <c r="C480" s="4">
        <f t="shared" si="29"/>
        <v>0</v>
      </c>
      <c r="D480" s="5">
        <f t="shared" si="30"/>
        <v>0</v>
      </c>
      <c r="E480" s="4">
        <f t="shared" si="31"/>
        <v>0</v>
      </c>
    </row>
    <row r="481" spans="1:5">
      <c r="A481">
        <v>468</v>
      </c>
      <c r="B481" s="5">
        <f t="shared" si="28"/>
        <v>0</v>
      </c>
      <c r="C481" s="4">
        <f t="shared" si="29"/>
        <v>0</v>
      </c>
      <c r="D481" s="5">
        <f t="shared" si="30"/>
        <v>0</v>
      </c>
      <c r="E481" s="4">
        <f t="shared" si="31"/>
        <v>0</v>
      </c>
    </row>
    <row r="482" spans="1:5">
      <c r="A482">
        <v>469</v>
      </c>
      <c r="B482" s="5">
        <f t="shared" si="28"/>
        <v>0</v>
      </c>
      <c r="C482" s="4">
        <f t="shared" si="29"/>
        <v>0</v>
      </c>
      <c r="D482" s="5">
        <f t="shared" si="30"/>
        <v>0</v>
      </c>
      <c r="E482" s="4">
        <f t="shared" si="31"/>
        <v>0</v>
      </c>
    </row>
    <row r="483" spans="1:5">
      <c r="A483">
        <v>470</v>
      </c>
      <c r="B483" s="5">
        <f t="shared" si="28"/>
        <v>0</v>
      </c>
      <c r="C483" s="4">
        <f t="shared" si="29"/>
        <v>0</v>
      </c>
      <c r="D483" s="5">
        <f t="shared" si="30"/>
        <v>0</v>
      </c>
      <c r="E483" s="4">
        <f t="shared" si="31"/>
        <v>0</v>
      </c>
    </row>
    <row r="484" spans="1:5">
      <c r="A484">
        <v>471</v>
      </c>
      <c r="B484" s="5">
        <f t="shared" si="28"/>
        <v>0</v>
      </c>
      <c r="C484" s="4">
        <f t="shared" si="29"/>
        <v>0</v>
      </c>
      <c r="D484" s="5">
        <f t="shared" si="30"/>
        <v>0</v>
      </c>
      <c r="E484" s="4">
        <f t="shared" si="31"/>
        <v>0</v>
      </c>
    </row>
    <row r="485" spans="1:5">
      <c r="A485">
        <v>472</v>
      </c>
      <c r="B485" s="5">
        <f t="shared" si="28"/>
        <v>0</v>
      </c>
      <c r="C485" s="4">
        <f t="shared" si="29"/>
        <v>0</v>
      </c>
      <c r="D485" s="5">
        <f t="shared" si="30"/>
        <v>0</v>
      </c>
      <c r="E485" s="4">
        <f t="shared" si="31"/>
        <v>0</v>
      </c>
    </row>
    <row r="486" spans="1:5">
      <c r="A486">
        <v>473</v>
      </c>
      <c r="B486" s="5">
        <f t="shared" si="28"/>
        <v>0</v>
      </c>
      <c r="C486" s="4">
        <f t="shared" si="29"/>
        <v>0</v>
      </c>
      <c r="D486" s="5">
        <f t="shared" si="30"/>
        <v>0</v>
      </c>
      <c r="E486" s="4">
        <f t="shared" si="31"/>
        <v>0</v>
      </c>
    </row>
    <row r="487" spans="1:5">
      <c r="A487">
        <v>474</v>
      </c>
      <c r="B487" s="5">
        <f t="shared" si="28"/>
        <v>0</v>
      </c>
      <c r="C487" s="4">
        <f t="shared" si="29"/>
        <v>0</v>
      </c>
      <c r="D487" s="5">
        <f t="shared" si="30"/>
        <v>0</v>
      </c>
      <c r="E487" s="4">
        <f t="shared" si="31"/>
        <v>0</v>
      </c>
    </row>
    <row r="488" spans="1:5">
      <c r="A488">
        <v>475</v>
      </c>
      <c r="B488" s="5">
        <f t="shared" si="28"/>
        <v>0</v>
      </c>
      <c r="C488" s="4">
        <f t="shared" si="29"/>
        <v>0</v>
      </c>
      <c r="D488" s="5">
        <f t="shared" si="30"/>
        <v>0</v>
      </c>
      <c r="E488" s="4">
        <f t="shared" si="31"/>
        <v>0</v>
      </c>
    </row>
    <row r="489" spans="1:5">
      <c r="A489">
        <v>476</v>
      </c>
      <c r="B489" s="5">
        <f t="shared" si="28"/>
        <v>0</v>
      </c>
      <c r="C489" s="4">
        <f t="shared" si="29"/>
        <v>0</v>
      </c>
      <c r="D489" s="5">
        <f t="shared" si="30"/>
        <v>0</v>
      </c>
      <c r="E489" s="4">
        <f t="shared" si="31"/>
        <v>0</v>
      </c>
    </row>
    <row r="490" spans="1:5">
      <c r="A490">
        <v>477</v>
      </c>
      <c r="B490" s="5">
        <f t="shared" si="28"/>
        <v>0</v>
      </c>
      <c r="C490" s="4">
        <f t="shared" si="29"/>
        <v>0</v>
      </c>
      <c r="D490" s="5">
        <f t="shared" si="30"/>
        <v>0</v>
      </c>
      <c r="E490" s="4">
        <f t="shared" si="31"/>
        <v>0</v>
      </c>
    </row>
    <row r="491" spans="1:5">
      <c r="A491">
        <v>478</v>
      </c>
      <c r="B491" s="5">
        <f t="shared" si="28"/>
        <v>0</v>
      </c>
      <c r="C491" s="4">
        <f t="shared" si="29"/>
        <v>0</v>
      </c>
      <c r="D491" s="5">
        <f t="shared" si="30"/>
        <v>0</v>
      </c>
      <c r="E491" s="4">
        <f t="shared" si="31"/>
        <v>0</v>
      </c>
    </row>
    <row r="492" spans="1:5">
      <c r="A492">
        <v>479</v>
      </c>
      <c r="B492" s="5">
        <f t="shared" si="28"/>
        <v>0</v>
      </c>
      <c r="C492" s="4">
        <f t="shared" si="29"/>
        <v>0</v>
      </c>
      <c r="D492" s="5">
        <f t="shared" si="30"/>
        <v>0</v>
      </c>
      <c r="E492" s="4">
        <f t="shared" si="31"/>
        <v>0</v>
      </c>
    </row>
    <row r="493" spans="1:5">
      <c r="A493">
        <v>480</v>
      </c>
      <c r="B493" s="5">
        <f t="shared" si="28"/>
        <v>0</v>
      </c>
      <c r="C493" s="4">
        <f t="shared" si="29"/>
        <v>0</v>
      </c>
      <c r="D493" s="5">
        <f t="shared" si="30"/>
        <v>0</v>
      </c>
      <c r="E493" s="4">
        <f t="shared" si="31"/>
        <v>0</v>
      </c>
    </row>
  </sheetData>
  <phoneticPr fontId="7"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7"/>
  <sheetViews>
    <sheetView workbookViewId="0">
      <selection activeCell="D9" sqref="D9"/>
    </sheetView>
  </sheetViews>
  <sheetFormatPr defaultRowHeight="15"/>
  <cols>
    <col min="1" max="1" width="32.5703125" customWidth="1"/>
    <col min="2" max="2" width="10.5703125" bestFit="1" customWidth="1"/>
  </cols>
  <sheetData>
    <row r="1" spans="1:2">
      <c r="A1" t="s">
        <v>36</v>
      </c>
    </row>
    <row r="3" spans="1:2">
      <c r="A3" s="61" t="str">
        <f>Results.Data!E21</f>
        <v>Insurance (annual)</v>
      </c>
      <c r="B3" s="77">
        <f>Results.Data!F21</f>
        <v>670</v>
      </c>
    </row>
    <row r="4" spans="1:2">
      <c r="A4" s="65" t="s">
        <v>89</v>
      </c>
      <c r="B4" s="78">
        <f>B3/12</f>
        <v>55.833333333333336</v>
      </c>
    </row>
    <row r="5" spans="1:2">
      <c r="A5" s="65" t="str">
        <f>Results.Data!A11</f>
        <v>Months on market</v>
      </c>
      <c r="B5" s="79">
        <f>Results.Data!B11</f>
        <v>6</v>
      </c>
    </row>
    <row r="6" spans="1:2">
      <c r="A6" s="65" t="str">
        <f>Results.Data!A2</f>
        <v>Hurdle rate (monthly)</v>
      </c>
      <c r="B6" s="80">
        <f>Results.Data!B2</f>
        <v>2.2104450593615876E-2</v>
      </c>
    </row>
    <row r="7" spans="1:2">
      <c r="A7" s="73" t="s">
        <v>92</v>
      </c>
      <c r="B7" s="76">
        <f>PV(B6,B5,B4)</f>
        <v>-310.53748925446763</v>
      </c>
    </row>
  </sheetData>
  <phoneticPr fontId="7"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B7"/>
  <sheetViews>
    <sheetView workbookViewId="0">
      <selection activeCell="D20" sqref="D20"/>
    </sheetView>
  </sheetViews>
  <sheetFormatPr defaultRowHeight="15"/>
  <cols>
    <col min="1" max="1" width="33.5703125" customWidth="1"/>
    <col min="2" max="2" width="10.5703125" bestFit="1" customWidth="1"/>
  </cols>
  <sheetData>
    <row r="1" spans="1:2">
      <c r="A1" t="s">
        <v>36</v>
      </c>
    </row>
    <row r="3" spans="1:2">
      <c r="A3" s="61" t="str">
        <f>Results.Data!E22</f>
        <v>Property tax (quarterly)</v>
      </c>
      <c r="B3" s="77">
        <f>Results.Data!F22</f>
        <v>1400</v>
      </c>
    </row>
    <row r="4" spans="1:2">
      <c r="A4" s="65" t="s">
        <v>93</v>
      </c>
      <c r="B4" s="78">
        <f>B3/3</f>
        <v>466.66666666666669</v>
      </c>
    </row>
    <row r="5" spans="1:2">
      <c r="A5" s="65" t="str">
        <f>Results.Data!A11</f>
        <v>Months on market</v>
      </c>
      <c r="B5" s="79">
        <f>Results.Data!B11</f>
        <v>6</v>
      </c>
    </row>
    <row r="6" spans="1:2">
      <c r="A6" s="65" t="str">
        <f>Results.Data!A2</f>
        <v>Hurdle rate (monthly)</v>
      </c>
      <c r="B6" s="80">
        <f>Results.Data!B2</f>
        <v>2.2104450593615876E-2</v>
      </c>
    </row>
    <row r="7" spans="1:2">
      <c r="A7" s="73" t="s">
        <v>92</v>
      </c>
      <c r="B7" s="76">
        <f>PV(B6,B5,B4)</f>
        <v>-2595.5372236194307</v>
      </c>
    </row>
  </sheetData>
  <phoneticPr fontId="7"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B6"/>
  <sheetViews>
    <sheetView workbookViewId="0">
      <selection activeCell="C16" sqref="C16"/>
    </sheetView>
  </sheetViews>
  <sheetFormatPr defaultRowHeight="15"/>
  <cols>
    <col min="1" max="1" width="33.140625" bestFit="1" customWidth="1"/>
  </cols>
  <sheetData>
    <row r="1" spans="1:2">
      <c r="A1" t="s">
        <v>125</v>
      </c>
    </row>
    <row r="3" spans="1:2">
      <c r="A3" s="61" t="str">
        <f>Results.Data!E23</f>
        <v>HOA fees (monthly)</v>
      </c>
      <c r="B3" s="77">
        <f>Results.Data!F23</f>
        <v>165</v>
      </c>
    </row>
    <row r="4" spans="1:2">
      <c r="A4" s="65" t="str">
        <f>Results.Data!A11</f>
        <v>Months on market</v>
      </c>
      <c r="B4" s="68">
        <f>Results.Data!B11</f>
        <v>6</v>
      </c>
    </row>
    <row r="5" spans="1:2">
      <c r="A5" s="65" t="str">
        <f>Results.Data!A2</f>
        <v>Hurdle rate (monthly)</v>
      </c>
      <c r="B5" s="80">
        <f>Results.Data!B2</f>
        <v>2.2104450593615876E-2</v>
      </c>
    </row>
    <row r="6" spans="1:2">
      <c r="A6" s="73" t="s">
        <v>92</v>
      </c>
      <c r="B6" s="76">
        <f>PV(B5,B4,B3)</f>
        <v>-917.70780406544168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26"/>
  <sheetViews>
    <sheetView zoomScale="90" zoomScaleNormal="90" workbookViewId="0">
      <selection activeCell="D12" sqref="D6:D12"/>
    </sheetView>
  </sheetViews>
  <sheetFormatPr defaultRowHeight="15"/>
  <cols>
    <col min="1" max="1" width="43.28515625" bestFit="1" customWidth="1"/>
    <col min="2" max="2" width="8.42578125" style="1" bestFit="1" customWidth="1"/>
    <col min="4" max="4" width="42.42578125" bestFit="1" customWidth="1"/>
    <col min="5" max="5" width="9.5703125" style="1" bestFit="1" customWidth="1"/>
  </cols>
  <sheetData>
    <row r="1" spans="1:5">
      <c r="A1" t="s">
        <v>79</v>
      </c>
    </row>
    <row r="2" spans="1:5">
      <c r="A2" t="s">
        <v>118</v>
      </c>
    </row>
    <row r="4" spans="1:5">
      <c r="A4" s="49" t="s">
        <v>76</v>
      </c>
      <c r="D4" s="49" t="s">
        <v>77</v>
      </c>
    </row>
    <row r="6" spans="1:5">
      <c r="A6" s="35" t="s">
        <v>55</v>
      </c>
      <c r="B6" s="54">
        <v>275</v>
      </c>
      <c r="D6" s="35" t="s">
        <v>59</v>
      </c>
      <c r="E6" s="54">
        <v>900</v>
      </c>
    </row>
    <row r="7" spans="1:5">
      <c r="A7" s="35" t="s">
        <v>56</v>
      </c>
      <c r="B7" s="54">
        <v>25</v>
      </c>
      <c r="D7" s="35" t="s">
        <v>98</v>
      </c>
      <c r="E7" s="54">
        <v>40</v>
      </c>
    </row>
    <row r="8" spans="1:5">
      <c r="A8" s="35" t="s">
        <v>57</v>
      </c>
      <c r="B8" s="54">
        <v>95</v>
      </c>
      <c r="D8" s="35" t="s">
        <v>82</v>
      </c>
      <c r="E8" s="39">
        <f>-B13</f>
        <v>-1680</v>
      </c>
    </row>
    <row r="9" spans="1:5">
      <c r="A9" s="35" t="s">
        <v>58</v>
      </c>
      <c r="B9" s="54">
        <v>10</v>
      </c>
      <c r="D9" s="35" t="s">
        <v>81</v>
      </c>
      <c r="E9" s="54">
        <v>0</v>
      </c>
    </row>
    <row r="10" spans="1:5">
      <c r="A10" s="35" t="s">
        <v>98</v>
      </c>
      <c r="B10" s="54">
        <v>40</v>
      </c>
      <c r="D10" s="35" t="s">
        <v>80</v>
      </c>
      <c r="E10" s="38">
        <f>-B24</f>
        <v>-495</v>
      </c>
    </row>
    <row r="11" spans="1:5">
      <c r="A11" s="35" t="s">
        <v>69</v>
      </c>
      <c r="B11" s="54">
        <v>0</v>
      </c>
      <c r="D11" s="35" t="s">
        <v>83</v>
      </c>
      <c r="E11" s="38">
        <f>Results.Data!F28*Results.Data!B10</f>
        <v>12480</v>
      </c>
    </row>
    <row r="12" spans="1:5">
      <c r="A12" s="35" t="s">
        <v>78</v>
      </c>
      <c r="B12" s="39">
        <f>Results.Data!F21/4</f>
        <v>167.5</v>
      </c>
      <c r="D12" s="36" t="s">
        <v>85</v>
      </c>
      <c r="E12" s="38">
        <f>Results.Data!I28*Results.Data!B10</f>
        <v>1040</v>
      </c>
    </row>
    <row r="13" spans="1:5">
      <c r="A13" s="35" t="s">
        <v>70</v>
      </c>
      <c r="B13" s="39">
        <f>(Results.Data!F22)*1.2</f>
        <v>1680</v>
      </c>
      <c r="D13" s="37" t="s">
        <v>66</v>
      </c>
      <c r="E13" s="40">
        <f>SUM(E6:E12)</f>
        <v>12285</v>
      </c>
    </row>
    <row r="14" spans="1:5">
      <c r="A14" s="35" t="s">
        <v>71</v>
      </c>
      <c r="B14" s="39">
        <f>Results.Data!F22</f>
        <v>1400</v>
      </c>
      <c r="D14" s="41"/>
      <c r="E14" s="43"/>
    </row>
    <row r="15" spans="1:5">
      <c r="A15" s="35" t="s">
        <v>72</v>
      </c>
      <c r="B15" s="54">
        <v>0</v>
      </c>
      <c r="D15" s="41"/>
      <c r="E15" s="43"/>
    </row>
    <row r="16" spans="1:5">
      <c r="A16" s="35" t="s">
        <v>59</v>
      </c>
      <c r="B16" s="54">
        <v>900</v>
      </c>
      <c r="D16" s="41"/>
      <c r="E16" s="42"/>
    </row>
    <row r="17" spans="1:5">
      <c r="A17" s="35" t="s">
        <v>60</v>
      </c>
      <c r="B17" s="54">
        <v>1600</v>
      </c>
      <c r="D17" s="41"/>
      <c r="E17" s="43"/>
    </row>
    <row r="18" spans="1:5">
      <c r="A18" s="35" t="s">
        <v>61</v>
      </c>
      <c r="B18" s="54">
        <v>75</v>
      </c>
      <c r="D18" s="41"/>
      <c r="E18" s="43"/>
    </row>
    <row r="19" spans="1:5">
      <c r="A19" s="35" t="s">
        <v>62</v>
      </c>
      <c r="B19" s="54">
        <v>100</v>
      </c>
      <c r="D19" s="41"/>
      <c r="E19" s="42"/>
    </row>
    <row r="20" spans="1:5">
      <c r="A20" s="35" t="s">
        <v>63</v>
      </c>
      <c r="B20" s="54">
        <v>300</v>
      </c>
      <c r="D20" s="41"/>
      <c r="E20" s="43"/>
    </row>
    <row r="21" spans="1:5">
      <c r="A21" s="35" t="s">
        <v>64</v>
      </c>
      <c r="B21" s="54">
        <v>25</v>
      </c>
      <c r="D21" s="41"/>
      <c r="E21" s="42"/>
    </row>
    <row r="22" spans="1:5">
      <c r="A22" s="35" t="s">
        <v>65</v>
      </c>
      <c r="B22" s="54">
        <v>500</v>
      </c>
      <c r="D22" s="41"/>
      <c r="E22" s="42"/>
    </row>
    <row r="23" spans="1:5">
      <c r="A23" s="35" t="s">
        <v>73</v>
      </c>
      <c r="B23" s="38">
        <f>Results.Data!F23</f>
        <v>165</v>
      </c>
      <c r="D23" s="41"/>
      <c r="E23" s="43"/>
    </row>
    <row r="24" spans="1:5">
      <c r="A24" s="35" t="s">
        <v>74</v>
      </c>
      <c r="B24" s="38">
        <f>Results.Data!F23*3</f>
        <v>495</v>
      </c>
    </row>
    <row r="25" spans="1:5">
      <c r="A25" s="35" t="s">
        <v>75</v>
      </c>
      <c r="B25" s="38">
        <f>2*Results.Data!F23</f>
        <v>330</v>
      </c>
    </row>
    <row r="26" spans="1:5">
      <c r="A26" s="37" t="s">
        <v>66</v>
      </c>
      <c r="B26" s="40">
        <f>SUM(B6:B25)</f>
        <v>8182.5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2:I36"/>
  <sheetViews>
    <sheetView tabSelected="1" workbookViewId="0">
      <selection activeCell="F9" sqref="F9"/>
    </sheetView>
  </sheetViews>
  <sheetFormatPr defaultRowHeight="15"/>
  <cols>
    <col min="1" max="1" width="21.5703125" customWidth="1"/>
    <col min="2" max="2" width="12.5703125" style="1" bestFit="1" customWidth="1"/>
    <col min="3" max="3" width="12.5703125" style="57" customWidth="1"/>
    <col min="4" max="4" width="17.42578125" bestFit="1" customWidth="1"/>
    <col min="5" max="5" width="10" bestFit="1" customWidth="1"/>
    <col min="6" max="6" width="10.7109375" bestFit="1" customWidth="1"/>
    <col min="8" max="8" width="17.42578125" bestFit="1" customWidth="1"/>
    <col min="9" max="9" width="10" bestFit="1" customWidth="1"/>
  </cols>
  <sheetData>
    <row r="2" spans="1:9">
      <c r="A2" s="50" t="s">
        <v>94</v>
      </c>
      <c r="B2" s="55" t="s">
        <v>103</v>
      </c>
      <c r="C2" s="56" t="s">
        <v>105</v>
      </c>
      <c r="D2" s="50" t="s">
        <v>96</v>
      </c>
      <c r="E2" s="50" t="s">
        <v>95</v>
      </c>
      <c r="F2" s="50" t="s">
        <v>97</v>
      </c>
      <c r="H2" s="61" t="s">
        <v>143</v>
      </c>
      <c r="I2" s="81">
        <f>MIN(E23:E36)</f>
        <v>151000</v>
      </c>
    </row>
    <row r="3" spans="1:9">
      <c r="A3" t="s">
        <v>101</v>
      </c>
      <c r="B3" s="1">
        <v>164900</v>
      </c>
      <c r="C3" s="57">
        <v>347</v>
      </c>
      <c r="D3" s="48">
        <f>C3/365*12</f>
        <v>11.408219178082192</v>
      </c>
      <c r="H3" s="65" t="s">
        <v>141</v>
      </c>
      <c r="I3" s="82">
        <f>AVERAGE(E23:E36)</f>
        <v>208285.71428571429</v>
      </c>
    </row>
    <row r="4" spans="1:9">
      <c r="A4" t="s">
        <v>102</v>
      </c>
      <c r="B4" s="1">
        <v>175000</v>
      </c>
      <c r="C4" s="57">
        <v>161</v>
      </c>
      <c r="D4" s="48">
        <f>C4/365*12</f>
        <v>5.2931506849315069</v>
      </c>
      <c r="H4" s="73" t="s">
        <v>142</v>
      </c>
      <c r="I4" s="83">
        <f>MAX(E23:E36)</f>
        <v>246000</v>
      </c>
    </row>
    <row r="5" spans="1:9">
      <c r="A5" t="s">
        <v>104</v>
      </c>
      <c r="B5" s="1">
        <v>184900</v>
      </c>
      <c r="C5" s="57">
        <v>347</v>
      </c>
      <c r="D5" s="48">
        <f t="shared" ref="D5:D21" si="0">C5/365*12</f>
        <v>11.408219178082192</v>
      </c>
    </row>
    <row r="6" spans="1:9">
      <c r="A6" t="s">
        <v>106</v>
      </c>
      <c r="B6" s="1">
        <v>195000</v>
      </c>
      <c r="C6" s="57">
        <v>38</v>
      </c>
      <c r="D6" s="48">
        <f t="shared" si="0"/>
        <v>1.2493150684931507</v>
      </c>
    </row>
    <row r="7" spans="1:9">
      <c r="A7" t="s">
        <v>107</v>
      </c>
      <c r="B7" s="1">
        <v>198800</v>
      </c>
      <c r="C7" s="57">
        <v>323</v>
      </c>
      <c r="D7" s="48">
        <f t="shared" si="0"/>
        <v>10.61917808219178</v>
      </c>
    </row>
    <row r="8" spans="1:9">
      <c r="A8" t="s">
        <v>108</v>
      </c>
      <c r="B8" s="1">
        <v>205000</v>
      </c>
      <c r="C8" s="57">
        <v>23</v>
      </c>
      <c r="D8" s="48">
        <f t="shared" si="0"/>
        <v>0.75616438356164384</v>
      </c>
      <c r="I8" s="48"/>
    </row>
    <row r="9" spans="1:9">
      <c r="A9" t="s">
        <v>109</v>
      </c>
      <c r="B9" s="1">
        <v>209000</v>
      </c>
      <c r="C9" s="57">
        <v>348</v>
      </c>
      <c r="D9" s="48">
        <f t="shared" si="0"/>
        <v>11.441095890410958</v>
      </c>
    </row>
    <row r="10" spans="1:9">
      <c r="A10" t="s">
        <v>110</v>
      </c>
      <c r="B10" s="1">
        <v>209900</v>
      </c>
      <c r="C10" s="57">
        <v>347</v>
      </c>
      <c r="D10" s="48">
        <f t="shared" si="0"/>
        <v>11.408219178082192</v>
      </c>
    </row>
    <row r="11" spans="1:9">
      <c r="A11" t="s">
        <v>111</v>
      </c>
      <c r="B11" s="1">
        <v>219000</v>
      </c>
      <c r="C11" s="57">
        <v>196</v>
      </c>
      <c r="D11" s="48">
        <f t="shared" si="0"/>
        <v>6.4438356164383563</v>
      </c>
    </row>
    <row r="12" spans="1:9">
      <c r="A12" t="s">
        <v>112</v>
      </c>
      <c r="B12" s="1">
        <v>219000</v>
      </c>
      <c r="C12" s="57">
        <v>135</v>
      </c>
      <c r="D12" s="48">
        <f t="shared" si="0"/>
        <v>4.4383561643835616</v>
      </c>
    </row>
    <row r="13" spans="1:9">
      <c r="A13" t="s">
        <v>113</v>
      </c>
      <c r="B13" s="1">
        <v>219000</v>
      </c>
      <c r="C13" s="57">
        <v>188</v>
      </c>
      <c r="D13" s="48">
        <f t="shared" si="0"/>
        <v>6.1808219178082187</v>
      </c>
    </row>
    <row r="14" spans="1:9">
      <c r="A14" t="s">
        <v>114</v>
      </c>
      <c r="B14" s="1">
        <v>220000</v>
      </c>
      <c r="C14" s="57">
        <v>90</v>
      </c>
      <c r="D14" s="48">
        <f t="shared" si="0"/>
        <v>2.9589041095890409</v>
      </c>
    </row>
    <row r="15" spans="1:9">
      <c r="A15" t="s">
        <v>115</v>
      </c>
      <c r="B15" s="1">
        <v>226000</v>
      </c>
      <c r="C15" s="57">
        <v>20</v>
      </c>
      <c r="D15" s="48">
        <f t="shared" si="0"/>
        <v>0.65753424657534243</v>
      </c>
    </row>
    <row r="16" spans="1:9">
      <c r="A16" t="s">
        <v>116</v>
      </c>
      <c r="B16" s="1">
        <v>229000</v>
      </c>
      <c r="C16" s="57">
        <v>73</v>
      </c>
      <c r="D16" s="48">
        <f t="shared" si="0"/>
        <v>2.4000000000000004</v>
      </c>
    </row>
    <row r="17" spans="1:6">
      <c r="A17" t="s">
        <v>117</v>
      </c>
      <c r="B17" s="1">
        <v>229000</v>
      </c>
      <c r="C17" s="57">
        <v>366</v>
      </c>
      <c r="D17" s="48">
        <f t="shared" si="0"/>
        <v>12.032876712328768</v>
      </c>
    </row>
    <row r="18" spans="1:6">
      <c r="A18" t="s">
        <v>119</v>
      </c>
      <c r="B18" s="1">
        <v>229000</v>
      </c>
      <c r="C18" s="57">
        <v>75</v>
      </c>
      <c r="D18" s="48">
        <f t="shared" si="0"/>
        <v>2.4657534246575343</v>
      </c>
    </row>
    <row r="19" spans="1:6">
      <c r="A19" t="s">
        <v>120</v>
      </c>
      <c r="B19" s="1">
        <v>229900</v>
      </c>
      <c r="C19" s="57">
        <v>137</v>
      </c>
      <c r="D19" s="48">
        <f t="shared" si="0"/>
        <v>4.5041095890410965</v>
      </c>
    </row>
    <row r="20" spans="1:6">
      <c r="A20" t="s">
        <v>121</v>
      </c>
      <c r="B20" s="1">
        <v>240000</v>
      </c>
      <c r="C20" s="57">
        <v>29</v>
      </c>
      <c r="D20" s="48">
        <f t="shared" si="0"/>
        <v>0.95342465753424666</v>
      </c>
    </row>
    <row r="21" spans="1:6">
      <c r="A21" t="s">
        <v>124</v>
      </c>
      <c r="B21" s="1">
        <v>249900</v>
      </c>
      <c r="C21" s="57">
        <v>171</v>
      </c>
      <c r="D21" s="48">
        <f t="shared" si="0"/>
        <v>5.6219178082191785</v>
      </c>
    </row>
    <row r="22" spans="1:6">
      <c r="A22" t="s">
        <v>126</v>
      </c>
      <c r="B22" s="1">
        <v>230000</v>
      </c>
    </row>
    <row r="23" spans="1:6">
      <c r="A23" t="s">
        <v>127</v>
      </c>
      <c r="E23" s="1">
        <v>156000</v>
      </c>
      <c r="F23" s="59">
        <v>40588</v>
      </c>
    </row>
    <row r="24" spans="1:6">
      <c r="A24" t="s">
        <v>128</v>
      </c>
      <c r="E24" s="1">
        <v>237000</v>
      </c>
      <c r="F24" s="59">
        <v>40491</v>
      </c>
    </row>
    <row r="25" spans="1:6">
      <c r="A25" t="s">
        <v>129</v>
      </c>
      <c r="E25" s="1">
        <v>151000</v>
      </c>
      <c r="F25" s="59">
        <v>40487</v>
      </c>
    </row>
    <row r="26" spans="1:6">
      <c r="A26" t="s">
        <v>130</v>
      </c>
      <c r="E26" s="1">
        <v>180000</v>
      </c>
      <c r="F26" s="59">
        <v>40479</v>
      </c>
    </row>
    <row r="27" spans="1:6">
      <c r="A27" t="s">
        <v>131</v>
      </c>
      <c r="E27" s="1">
        <v>212000</v>
      </c>
      <c r="F27" s="59">
        <v>40427</v>
      </c>
    </row>
    <row r="28" spans="1:6">
      <c r="A28" t="s">
        <v>132</v>
      </c>
      <c r="E28" s="1">
        <v>224000</v>
      </c>
      <c r="F28" s="59">
        <v>40392</v>
      </c>
    </row>
    <row r="29" spans="1:6">
      <c r="A29" t="s">
        <v>133</v>
      </c>
      <c r="E29" s="1">
        <v>218000</v>
      </c>
      <c r="F29" s="59">
        <v>40385</v>
      </c>
    </row>
    <row r="30" spans="1:6">
      <c r="A30" t="s">
        <v>134</v>
      </c>
      <c r="E30" s="1">
        <v>225000</v>
      </c>
      <c r="F30" s="59">
        <v>40382</v>
      </c>
    </row>
    <row r="31" spans="1:6">
      <c r="A31" t="s">
        <v>135</v>
      </c>
      <c r="E31" s="1">
        <v>225000</v>
      </c>
      <c r="F31" s="59">
        <v>40379</v>
      </c>
    </row>
    <row r="32" spans="1:6">
      <c r="A32" t="s">
        <v>136</v>
      </c>
      <c r="E32" s="1">
        <v>221000</v>
      </c>
      <c r="F32" s="59">
        <v>40336</v>
      </c>
    </row>
    <row r="33" spans="1:6">
      <c r="A33" t="s">
        <v>137</v>
      </c>
      <c r="E33" s="1">
        <v>200000</v>
      </c>
      <c r="F33" s="59">
        <v>40330</v>
      </c>
    </row>
    <row r="34" spans="1:6">
      <c r="A34" t="s">
        <v>138</v>
      </c>
      <c r="E34" s="1">
        <v>195000</v>
      </c>
      <c r="F34" s="59">
        <v>40311</v>
      </c>
    </row>
    <row r="35" spans="1:6">
      <c r="A35" t="s">
        <v>139</v>
      </c>
      <c r="E35" s="1">
        <v>226000</v>
      </c>
      <c r="F35" s="59">
        <v>40308</v>
      </c>
    </row>
    <row r="36" spans="1:6">
      <c r="A36" t="s">
        <v>140</v>
      </c>
      <c r="E36" s="1">
        <v>246000</v>
      </c>
      <c r="F36" s="59">
        <v>40305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Results.Data</vt:lpstr>
      <vt:lpstr>Mortgage</vt:lpstr>
      <vt:lpstr>Insurance</vt:lpstr>
      <vt:lpstr>Taxes</vt:lpstr>
      <vt:lpstr>HOA</vt:lpstr>
      <vt:lpstr>Closing costs</vt:lpstr>
      <vt:lpstr>Comparables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Oren Livne</dc:creator>
  <cp:lastModifiedBy>Oren Livne</cp:lastModifiedBy>
  <dcterms:created xsi:type="dcterms:W3CDTF">2011-04-16T23:31:53Z</dcterms:created>
  <dcterms:modified xsi:type="dcterms:W3CDTF">2011-05-03T22:39:12Z</dcterms:modified>
</cp:coreProperties>
</file>