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240" yWindow="435" windowWidth="20115" windowHeight="7635" firstSheet="1" activeTab="2"/>
  </bookViews>
  <sheets>
    <sheet name="CB_DATA_" sheetId="4" state="veryHidden" r:id="rId1"/>
    <sheet name="Answer Report 1" sheetId="5" r:id="rId2"/>
    <sheet name="Train" sheetId="1" r:id="rId3"/>
  </sheets>
  <definedNames>
    <definedName name="CB_04854aca0f034125b90189fe752f6868" localSheetId="2" hidden="1">Train!$C$14</definedName>
    <definedName name="CB_05e36b4bd82649668ef89f310eeb288e" localSheetId="2" hidden="1">Train!$C$11</definedName>
    <definedName name="CB_15cefa8fc1e74d60b6c3e65095c8f481" localSheetId="2" hidden="1">Train!$C$12</definedName>
    <definedName name="CB_16a89a093e4545aa9a654ac2a41c4620" localSheetId="2" hidden="1">Train!$C$40</definedName>
    <definedName name="CB_176af7a26b5541ce9ee4a19e111ef74b" localSheetId="2" hidden="1">Train!$C$13</definedName>
    <definedName name="CB_1db24d653ab540f5950ed3cc096d8c56" localSheetId="2" hidden="1">Train!$C$8</definedName>
    <definedName name="CB_291f20cf8c53400bb0964feff47bbd1b" localSheetId="2" hidden="1">Train!$C$39</definedName>
    <definedName name="CB_31fdd3598a5d439eab27d353fdfb7c55" localSheetId="2" hidden="1">Train!$K$19</definedName>
    <definedName name="CB_35d8312bcdd2479daa1c459d5a894a45" localSheetId="2" hidden="1">Train!$C$9</definedName>
    <definedName name="CB_395d9d7587a74ac3a36c8e5fe47839bf" localSheetId="2" hidden="1">Train!$C$45</definedName>
    <definedName name="CB_5799815fe03748a5844e8270500f3ad5" localSheetId="2" hidden="1">Train!$C$41</definedName>
    <definedName name="CB_6fe38db419cf41829bd5f3eac16001cb" localSheetId="2" hidden="1">Train!$C$46</definedName>
    <definedName name="CB_74e621c5fc9849c98070469b326c8e9a" localSheetId="2" hidden="1">Train!$C$7</definedName>
    <definedName name="CB_7c5adff7f74f4cccb501ff73b53a1966" localSheetId="2" hidden="1">Train!$C$6</definedName>
    <definedName name="CB_812d31fc4ef74a3aa9dda608150a24c9" localSheetId="2" hidden="1">Train!$C$35</definedName>
    <definedName name="CB_8afd8add68834a6d800e1cb266c0c42a" localSheetId="2" hidden="1">Train!$C$5</definedName>
    <definedName name="CB_a35636e939284de7b4d9e2ca9c12ca86" localSheetId="2" hidden="1">Train!$C$10</definedName>
    <definedName name="CB_Block_00000000000000000000000000000000" localSheetId="2" hidden="1">"'7.0.0.0"</definedName>
    <definedName name="CB_Block_00000000000000000000000000000001" localSheetId="0" hidden="1">"'634715055516388981"</definedName>
    <definedName name="CB_Block_00000000000000000000000000000001" localSheetId="2" hidden="1">"'634715055516349917"</definedName>
    <definedName name="CB_Block_00000000000000000000000000000003" localSheetId="2" hidden="1">"'11.1.2391.0"</definedName>
    <definedName name="CB_BlockExt_00000000000000000000000000000003" localSheetId="2" hidden="1">"'11.1.2.1.000"</definedName>
    <definedName name="CB_ca26dd74206242de89c358cd2427a5d9" localSheetId="2" hidden="1">Train!$C$4</definedName>
    <definedName name="CB_d31aa2f818304accbf4a2096b78cc830" localSheetId="2" hidden="1">Train!$C$43</definedName>
    <definedName name="CB_d4b9acea6e064f86b9bc897facae8b8e" localSheetId="2" hidden="1">Train!$C$38</definedName>
    <definedName name="CB_dee46b56350e4b768cc9aeae1ce4f94d" localSheetId="2" hidden="1">Train!$C$44</definedName>
    <definedName name="CB_eb2c8c07dd9d472486776aab39c0eff4" localSheetId="2" hidden="1">Train!$C$42</definedName>
    <definedName name="CB_eec3489abdfc4ce4a47024d0e69ff750" localSheetId="2" hidden="1">Train!$C$15</definedName>
    <definedName name="CB_f0867b6996e747c5ad7a25b357441028" localSheetId="2" hidden="1">Train!$C$36</definedName>
    <definedName name="CB_f9372a13c4ff40aeba0ac7c26e158d7e" localSheetId="2" hidden="1">Train!$C$37</definedName>
    <definedName name="CBWorkbookPriority" localSheetId="0" hidden="1">-1036675734</definedName>
    <definedName name="CBx_7719b5a144fe4b0dbaf13b1719a6a513" localSheetId="0" hidden="1">"'Train'!$A$1"</definedName>
    <definedName name="CBx_d6c24abd163a445ebb5152d8f67a97d0" localSheetId="0" hidden="1">"'CB_DATA_'!$A$1"</definedName>
    <definedName name="CBx_Sheet_Guid" localSheetId="0" hidden="1">"'d6c24abd-163a-445e-bb51-52d8f67a97d0"</definedName>
    <definedName name="CBx_Sheet_Guid" localSheetId="2" hidden="1">"'7719b5a1-44fe-4b0d-baf1-3b1719a6a513"</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 name="solver_adj" localSheetId="2" hidden="1">Train!$E$4:$E$15,Train!$E$35:$E$46</definedName>
    <definedName name="solver_cvg" localSheetId="2" hidden="1">0.0001</definedName>
    <definedName name="solver_drv" localSheetId="2" hidden="1">1</definedName>
    <definedName name="solver_eng" localSheetId="2" hidden="1">3</definedName>
    <definedName name="solver_est" localSheetId="2" hidden="1">1</definedName>
    <definedName name="solver_itr" localSheetId="2" hidden="1">2147483647</definedName>
    <definedName name="solver_lhs1" localSheetId="2" hidden="1">Train!$G$4:$G$15</definedName>
    <definedName name="solver_lhs10" localSheetId="2" hidden="1">Train!$E$35:$E$46</definedName>
    <definedName name="solver_lhs11" localSheetId="2" hidden="1">Train!$G$4:$G$15</definedName>
    <definedName name="solver_lhs12" localSheetId="2" hidden="1">Train!$G$4:$G$15</definedName>
    <definedName name="solver_lhs13" localSheetId="2" hidden="1">Train!$E$35:$E$46</definedName>
    <definedName name="solver_lhs14" localSheetId="2" hidden="1">Train!$E$35:$E$46</definedName>
    <definedName name="solver_lhs15" localSheetId="2" hidden="1">Train!$E$35:$E$46</definedName>
    <definedName name="solver_lhs2" localSheetId="2" hidden="1">Train!$G$3:$G$15</definedName>
    <definedName name="solver_lhs3" localSheetId="2" hidden="1">Train!$G$34:$G$46</definedName>
    <definedName name="solver_lhs4" localSheetId="2" hidden="1">Train!$G$35:$G$46</definedName>
    <definedName name="solver_lhs5" localSheetId="2" hidden="1">Train!$E$4:$E$15</definedName>
    <definedName name="solver_lhs6" localSheetId="2" hidden="1">Train!$E$35:$E$46</definedName>
    <definedName name="solver_lhs7" localSheetId="2" hidden="1">Train!$E$4:$E$15</definedName>
    <definedName name="solver_lhs8" localSheetId="2" hidden="1">Train!$E$35:$E$46</definedName>
    <definedName name="solver_lhs9" localSheetId="2" hidden="1">Train!$D$19:$D$30</definedName>
    <definedName name="solver_mip" localSheetId="2" hidden="1">2147483647</definedName>
    <definedName name="solver_mni" localSheetId="2" hidden="1">30</definedName>
    <definedName name="solver_mrt" localSheetId="2" hidden="1">0.075</definedName>
    <definedName name="solver_msl" localSheetId="2" hidden="1">2</definedName>
    <definedName name="solver_neg" localSheetId="2" hidden="1">1</definedName>
    <definedName name="solver_nod" localSheetId="2" hidden="1">2147483647</definedName>
    <definedName name="solver_num" localSheetId="2" hidden="1">10</definedName>
    <definedName name="solver_nwt" localSheetId="2" hidden="1">1</definedName>
    <definedName name="solver_opt" localSheetId="2" hidden="1">Train!$K$19</definedName>
    <definedName name="solver_pre" localSheetId="2" hidden="1">0.000001</definedName>
    <definedName name="solver_rbv" localSheetId="2" hidden="1">1</definedName>
    <definedName name="solver_rel1" localSheetId="2" hidden="1">3</definedName>
    <definedName name="solver_rel10" localSheetId="2" hidden="1">1</definedName>
    <definedName name="solver_rel11" localSheetId="2" hidden="1">1</definedName>
    <definedName name="solver_rel12" localSheetId="2" hidden="1">1</definedName>
    <definedName name="solver_rel13" localSheetId="2" hidden="1">3</definedName>
    <definedName name="solver_rel14" localSheetId="2" hidden="1">3</definedName>
    <definedName name="solver_rel15" localSheetId="2" hidden="1">3</definedName>
    <definedName name="solver_rel2" localSheetId="2" hidden="1">1</definedName>
    <definedName name="solver_rel3" localSheetId="2" hidden="1">1</definedName>
    <definedName name="solver_rel4" localSheetId="2" hidden="1">3</definedName>
    <definedName name="solver_rel5" localSheetId="2" hidden="1">4</definedName>
    <definedName name="solver_rel6" localSheetId="2" hidden="1">4</definedName>
    <definedName name="solver_rel7" localSheetId="2" hidden="1">1</definedName>
    <definedName name="solver_rel8" localSheetId="2" hidden="1">1</definedName>
    <definedName name="solver_rel9" localSheetId="2" hidden="1">1</definedName>
    <definedName name="solver_rhs1" localSheetId="2" hidden="1">0</definedName>
    <definedName name="solver_rhs10" localSheetId="2" hidden="1">Train!$F$35:$F$46</definedName>
    <definedName name="solver_rhs11" localSheetId="2" hidden="1">Train!$B$52</definedName>
    <definedName name="solver_rhs12" localSheetId="2" hidden="1">Train!$B$52</definedName>
    <definedName name="solver_rhs13" localSheetId="2" hidden="1">Train!$B$58</definedName>
    <definedName name="solver_rhs14" localSheetId="2" hidden="1">Train!$B$58</definedName>
    <definedName name="solver_rhs15" localSheetId="2" hidden="1">Train!$B$58</definedName>
    <definedName name="solver_rhs2" localSheetId="2" hidden="1">Train!$B$52+Train!$B$53</definedName>
    <definedName name="solver_rhs3" localSheetId="2" hidden="1">Train!$B$52+Train!$B$53</definedName>
    <definedName name="solver_rhs4" localSheetId="2" hidden="1">0</definedName>
    <definedName name="solver_rhs5" localSheetId="2" hidden="1">integer</definedName>
    <definedName name="solver_rhs6" localSheetId="2" hidden="1">integer</definedName>
    <definedName name="solver_rhs7" localSheetId="2" hidden="1">Train!$B$54</definedName>
    <definedName name="solver_rhs8" localSheetId="2" hidden="1">Train!$B$55</definedName>
    <definedName name="solver_rhs9" localSheetId="2" hidden="1">Train!$B$56</definedName>
    <definedName name="solver_rlx" localSheetId="2" hidden="1">2</definedName>
    <definedName name="solver_rsd" localSheetId="2" hidden="1">0</definedName>
    <definedName name="solver_scl" localSheetId="2" hidden="1">1</definedName>
    <definedName name="solver_sho" localSheetId="2" hidden="1">2</definedName>
    <definedName name="solver_ssz" localSheetId="2" hidden="1">100</definedName>
    <definedName name="solver_tim" localSheetId="2" hidden="1">2147483647</definedName>
    <definedName name="solver_tol" localSheetId="2" hidden="1">0.01</definedName>
    <definedName name="solver_typ" localSheetId="2" hidden="1">2</definedName>
    <definedName name="solver_val" localSheetId="2" hidden="1">0</definedName>
    <definedName name="solver_ver" localSheetId="2" hidden="1">3</definedName>
  </definedNames>
  <calcPr calcId="144525"/>
</workbook>
</file>

<file path=xl/calcChain.xml><?xml version="1.0" encoding="utf-8"?>
<calcChain xmlns="http://schemas.openxmlformats.org/spreadsheetml/2006/main">
  <c r="C50" i="1" l="1"/>
  <c r="P2" i="4"/>
  <c r="D4" i="1" l="1"/>
  <c r="H4" i="1" s="1"/>
  <c r="D6" i="1"/>
  <c r="D13" i="1"/>
  <c r="D15" i="1"/>
  <c r="D36" i="1"/>
  <c r="H36" i="1" s="1"/>
  <c r="D38" i="1"/>
  <c r="H38" i="1" s="1"/>
  <c r="J38" i="1" s="1"/>
  <c r="D42" i="1"/>
  <c r="H42" i="1" s="1"/>
  <c r="J42" i="1" s="1"/>
  <c r="D46" i="1"/>
  <c r="H46" i="1" s="1"/>
  <c r="D8" i="1"/>
  <c r="D10" i="1"/>
  <c r="D12" i="1"/>
  <c r="D14" i="1"/>
  <c r="D35" i="1"/>
  <c r="I35" i="1" s="1"/>
  <c r="K35" i="1" s="1"/>
  <c r="D39" i="1"/>
  <c r="H39" i="1" s="1"/>
  <c r="J39" i="1" s="1"/>
  <c r="D43" i="1"/>
  <c r="H43" i="1" s="1"/>
  <c r="J43" i="1" s="1"/>
  <c r="D45" i="1"/>
  <c r="H45" i="1" s="1"/>
  <c r="D41" i="1"/>
  <c r="H41" i="1" s="1"/>
  <c r="J41" i="1" s="1"/>
  <c r="D7" i="1"/>
  <c r="D11" i="1"/>
  <c r="D44" i="1"/>
  <c r="H44" i="1" s="1"/>
  <c r="D37" i="1"/>
  <c r="H37" i="1" s="1"/>
  <c r="J37" i="1" s="1"/>
  <c r="D9" i="1"/>
  <c r="D5" i="1"/>
  <c r="D40" i="1"/>
  <c r="H40" i="1" s="1"/>
  <c r="B11" i="4"/>
  <c r="A11" i="4"/>
  <c r="C20" i="1"/>
  <c r="E20" i="1"/>
  <c r="C21" i="1"/>
  <c r="E21" i="1"/>
  <c r="C22" i="1"/>
  <c r="E22" i="1"/>
  <c r="C23" i="1"/>
  <c r="E23" i="1"/>
  <c r="C24" i="1"/>
  <c r="E24" i="1"/>
  <c r="C25" i="1"/>
  <c r="E25" i="1"/>
  <c r="C26" i="1"/>
  <c r="E26" i="1"/>
  <c r="C27" i="1"/>
  <c r="E27" i="1"/>
  <c r="C28" i="1"/>
  <c r="E28" i="1"/>
  <c r="C29" i="1"/>
  <c r="E29" i="1"/>
  <c r="C30" i="1"/>
  <c r="G34" i="1" s="1"/>
  <c r="F35" i="1" s="1"/>
  <c r="G35" i="1" s="1"/>
  <c r="E30" i="1"/>
  <c r="G3" i="1" s="1"/>
  <c r="F4" i="1" s="1"/>
  <c r="G4" i="1" s="1"/>
  <c r="C19" i="1"/>
  <c r="E19" i="1"/>
  <c r="I45" i="1" l="1"/>
  <c r="K45" i="1" s="1"/>
  <c r="I41" i="1"/>
  <c r="K41" i="1" s="1"/>
  <c r="L41" i="1" s="1"/>
  <c r="I37" i="1"/>
  <c r="K37" i="1" s="1"/>
  <c r="L37" i="1" s="1"/>
  <c r="I38" i="1"/>
  <c r="K38" i="1" s="1"/>
  <c r="L38" i="1" s="1"/>
  <c r="J40" i="1"/>
  <c r="D24" i="1"/>
  <c r="D20" i="1"/>
  <c r="J44" i="1"/>
  <c r="D29" i="1"/>
  <c r="D25" i="1"/>
  <c r="I42" i="1"/>
  <c r="K42" i="1" s="1"/>
  <c r="L42" i="1" s="1"/>
  <c r="D21" i="1"/>
  <c r="D26" i="1"/>
  <c r="I39" i="1"/>
  <c r="K39" i="1" s="1"/>
  <c r="L39" i="1" s="1"/>
  <c r="D19" i="1"/>
  <c r="F5" i="1"/>
  <c r="G5" i="1" s="1"/>
  <c r="F6" i="1" s="1"/>
  <c r="G6" i="1" s="1"/>
  <c r="F7" i="1" s="1"/>
  <c r="G7" i="1" s="1"/>
  <c r="F8" i="1" s="1"/>
  <c r="G8" i="1" s="1"/>
  <c r="F9" i="1" s="1"/>
  <c r="G9" i="1" s="1"/>
  <c r="F10" i="1" s="1"/>
  <c r="G10" i="1" s="1"/>
  <c r="F11" i="1" s="1"/>
  <c r="G11" i="1" s="1"/>
  <c r="F12" i="1" s="1"/>
  <c r="G12" i="1" s="1"/>
  <c r="F13" i="1" s="1"/>
  <c r="G13" i="1" s="1"/>
  <c r="F14" i="1" s="1"/>
  <c r="G14" i="1" s="1"/>
  <c r="F15" i="1" s="1"/>
  <c r="G15" i="1" s="1"/>
  <c r="D27" i="1"/>
  <c r="I40" i="1"/>
  <c r="K40" i="1" s="1"/>
  <c r="D22" i="1"/>
  <c r="I44" i="1"/>
  <c r="K44" i="1" s="1"/>
  <c r="J36" i="1"/>
  <c r="D30" i="1"/>
  <c r="D28" i="1"/>
  <c r="D23" i="1"/>
  <c r="I43" i="1"/>
  <c r="K43" i="1" s="1"/>
  <c r="L43" i="1" s="1"/>
  <c r="I46" i="1"/>
  <c r="K46" i="1" s="1"/>
  <c r="J45" i="1"/>
  <c r="H35" i="1"/>
  <c r="J35" i="1" s="1"/>
  <c r="L35" i="1" s="1"/>
  <c r="J46" i="1"/>
  <c r="F36" i="1"/>
  <c r="G36" i="1" s="1"/>
  <c r="F37" i="1" s="1"/>
  <c r="G37" i="1" s="1"/>
  <c r="F38" i="1" s="1"/>
  <c r="G38" i="1" s="1"/>
  <c r="F39" i="1" s="1"/>
  <c r="G39" i="1" s="1"/>
  <c r="F40" i="1" s="1"/>
  <c r="G40" i="1" s="1"/>
  <c r="F41" i="1" s="1"/>
  <c r="G41" i="1" s="1"/>
  <c r="F42" i="1" s="1"/>
  <c r="G42" i="1" s="1"/>
  <c r="F43" i="1" s="1"/>
  <c r="G43" i="1" s="1"/>
  <c r="F44" i="1" s="1"/>
  <c r="G44" i="1" s="1"/>
  <c r="F45" i="1" s="1"/>
  <c r="G45" i="1" s="1"/>
  <c r="F46" i="1" s="1"/>
  <c r="G46" i="1" s="1"/>
  <c r="I5" i="1"/>
  <c r="K5" i="1" s="1"/>
  <c r="H5" i="1"/>
  <c r="J4" i="1"/>
  <c r="I4" i="1"/>
  <c r="K4" i="1" s="1"/>
  <c r="L45" i="1" l="1"/>
  <c r="I36" i="1"/>
  <c r="K36" i="1" s="1"/>
  <c r="L36" i="1" s="1"/>
  <c r="L40" i="1"/>
  <c r="L44" i="1"/>
  <c r="H6" i="1"/>
  <c r="J5" i="1"/>
  <c r="L5" i="1" s="1"/>
  <c r="I6" i="1"/>
  <c r="K6" i="1" s="1"/>
  <c r="L4" i="1"/>
  <c r="L46" i="1"/>
  <c r="K47" i="1" l="1"/>
  <c r="J6" i="1"/>
  <c r="L6" i="1" s="1"/>
  <c r="I7" i="1"/>
  <c r="K7" i="1" s="1"/>
  <c r="H7" i="1"/>
  <c r="J7" i="1" l="1"/>
  <c r="L7" i="1" s="1"/>
  <c r="H8" i="1"/>
  <c r="I8" i="1"/>
  <c r="K8" i="1" s="1"/>
  <c r="I9" i="1" l="1"/>
  <c r="K9" i="1" s="1"/>
  <c r="H9" i="1"/>
  <c r="J8" i="1"/>
  <c r="L8" i="1" s="1"/>
  <c r="H10" i="1" l="1"/>
  <c r="I10" i="1"/>
  <c r="K10" i="1" s="1"/>
  <c r="J9" i="1"/>
  <c r="L9" i="1" s="1"/>
  <c r="J10" i="1" l="1"/>
  <c r="L10" i="1" s="1"/>
  <c r="H11" i="1"/>
  <c r="I11" i="1"/>
  <c r="K11" i="1" s="1"/>
  <c r="J11" i="1" l="1"/>
  <c r="L11" i="1" s="1"/>
  <c r="I12" i="1"/>
  <c r="K12" i="1" s="1"/>
  <c r="H12" i="1"/>
  <c r="I13" i="1" l="1"/>
  <c r="K13" i="1" s="1"/>
  <c r="H13" i="1"/>
  <c r="J12" i="1"/>
  <c r="L12" i="1" s="1"/>
  <c r="H14" i="1" l="1"/>
  <c r="I14" i="1"/>
  <c r="K14" i="1" s="1"/>
  <c r="J13" i="1"/>
  <c r="L13" i="1" s="1"/>
  <c r="H15" i="1" l="1"/>
  <c r="J15" i="1" s="1"/>
  <c r="J14" i="1"/>
  <c r="L14" i="1" s="1"/>
  <c r="I15" i="1"/>
  <c r="K15" i="1" s="1"/>
  <c r="L15" i="1" l="1"/>
  <c r="K16" i="1" s="1"/>
  <c r="K19" i="1" s="1"/>
</calcChain>
</file>

<file path=xl/comments1.xml><?xml version="1.0" encoding="utf-8"?>
<comments xmlns="http://schemas.openxmlformats.org/spreadsheetml/2006/main">
  <authors>
    <author>saket</author>
  </authors>
  <commentList>
    <comment ref="C19" authorId="0">
      <text>
        <r>
          <rPr>
            <b/>
            <sz val="9"/>
            <color indexed="81"/>
            <rFont val="Tahoma"/>
            <family val="2"/>
          </rPr>
          <t>=E15</t>
        </r>
      </text>
    </comment>
    <comment ref="D19" authorId="0">
      <text>
        <r>
          <rPr>
            <b/>
            <sz val="9"/>
            <color indexed="81"/>
            <rFont val="Tahoma"/>
            <family val="2"/>
          </rPr>
          <t>=C19+E19 &lt;= Bottleneck Capacity</t>
        </r>
      </text>
    </comment>
    <comment ref="E19" authorId="0">
      <text>
        <r>
          <rPr>
            <b/>
            <sz val="9"/>
            <color indexed="81"/>
            <rFont val="Tahoma"/>
            <family val="2"/>
          </rPr>
          <t>=E46</t>
        </r>
      </text>
    </comment>
  </commentList>
</comments>
</file>

<file path=xl/sharedStrings.xml><?xml version="1.0" encoding="utf-8"?>
<sst xmlns="http://schemas.openxmlformats.org/spreadsheetml/2006/main" count="585" uniqueCount="267">
  <si>
    <t>Train Capacity (number of passengers)</t>
  </si>
  <si>
    <t>Cost of an empty seat</t>
  </si>
  <si>
    <t>Cost of a waiting passenger</t>
  </si>
  <si>
    <t>Time</t>
  </si>
  <si>
    <t>Trains departed</t>
  </si>
  <si>
    <t>Passengers waiting</t>
  </si>
  <si>
    <t>Empty seats</t>
  </si>
  <si>
    <t>Cost of passengers</t>
  </si>
  <si>
    <t>Cost of seats</t>
  </si>
  <si>
    <t>Total Cost</t>
  </si>
  <si>
    <t>Source</t>
  </si>
  <si>
    <t>Net</t>
  </si>
  <si>
    <t>Destination</t>
  </si>
  <si>
    <t>Hangar capacity at Destination</t>
  </si>
  <si>
    <t>Hangar capacity at Source</t>
  </si>
  <si>
    <t xml:space="preserve">Max trains </t>
  </si>
  <si>
    <t>Bottleneck Station</t>
  </si>
  <si>
    <t>Trains from Source</t>
  </si>
  <si>
    <t>Trains from Destination</t>
  </si>
  <si>
    <t>Max no of trains in a slot at source</t>
  </si>
  <si>
    <t>Max no of trains in a slot at bottleneck</t>
  </si>
  <si>
    <t>Assumptions</t>
  </si>
  <si>
    <t>Sum</t>
  </si>
  <si>
    <t>Min no of trains in a slot at source</t>
  </si>
  <si>
    <t>Min no of trains in a slot at bottleneck</t>
  </si>
  <si>
    <t>Max no of trains in a slot at destination</t>
  </si>
  <si>
    <t>Min no of trains in a slot at destination</t>
  </si>
  <si>
    <t>Slot</t>
  </si>
  <si>
    <t>Parking</t>
  </si>
  <si>
    <t>Low (0000 hrs to 0400 hrs)</t>
  </si>
  <si>
    <t>Medium (0400 hrs to 0800 hrs)</t>
  </si>
  <si>
    <t>High (0800 hrs to 1200 hrs)</t>
  </si>
  <si>
    <t>Medium (1200 hrs to 1600 hrs)</t>
  </si>
  <si>
    <t>High (1600 hrs to 2000 hrs)</t>
  </si>
  <si>
    <t>Medium (2000 hrs to 2400 hrs)</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</si>
  <si>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</si>
  <si>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</si>
  <si>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</si>
  <si>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</si>
  <si>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</si>
  <si>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</si>
  <si>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</si>
  <si>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</si>
  <si>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</si>
  <si>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</si>
  <si>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</si>
  <si>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</si>
  <si>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d6c24abd-163a-445e-bb51-52d8f67a97d0</t>
  </si>
  <si>
    <t>CB_Block_0</t>
  </si>
  <si>
    <t>㜸〱敤㕣㕢㙣ㅣ搵ㄹ摥㤹摤㔹敦慣敤搸挴〹㄰慥收㝥㜱戴挴㠱ㄴ㈸㑤㠳㉦戹㐱㉥㑥散㠴㈲㑡㤷昱敥ㄹ㝢㤲㥤㔹㌳㌳敢挴㤴戶愱愵㔰㝡㔱〵㔵㉦㔰摡㈲㔴愱昶愵ㄲ㝤㐰搰搲㠷㑡㤵㡡㉡愸晡㠰㉡昵愱ㄲ㐵ㄵ㝤㘸㔵㐵敡ぢて㔴昴晢捥捣散捥敥㝡挷㘶㠱搶㔴㥥㘴晦㥣㌹昷㜳晥敢昹晦㌳㐹㈹愹㔴敡㕤㍣晣㤷㑦㠶㠹㡢愶㤷㍣㕦搸㠵㠹㙡愵㈲㑡扥㔵㜵扣挲㤸敢ㅡ㑢〷㉣捦㑦愳㐲戶㘸愱摣搳㡡㥥昵㠰挸ㄵㄷ㠵敢愱㤲㤶㑡攵㜲扡㡡㜲㜶挲摦㘰昴愲戳㔵㕦〶㘰㘶㘲晣昰散〹昴㍡敤㔷㕤戱㜵昸㜸搰㜶攷攸㘸㘱戴戰晤挶㕢㐷ぢ摢戶づ㑦搴㉡㝥捤ㄵ㍢ㅤ㔱昳㕤愳戲㜵㜸慡㌶㕢戱㑡㜷㡡愵㤹敡㐹攱散ㄴ戳摢㙥㥣㌵㙥扡㘵昴愶ㅤ㍢捣㕢㙦扤愵て㐳愷づ㑤㡣㑦戹挲昴㍥愰㍥㌵㑥昹愶㐹㔱戲戸㌶㈱㕣换㤹㉢㑣㡣攳㙦㙣晥㜸扢戹㌰㍤㉦㠴捦愱㠵㉢㥣㤲昰㜴㌴散戵挷㍣慦㘶㉦㜰昳㜴㝢て㤶㕡㌲㍣㕦戳㈷㐴愵愲摢㔱慦㌹晢㌰昶慥㘲㉣昵搹搳挲昱㉣摦㕡戴晣愵慣㍤㠳㡥捡晤昶㌱㑦ㅣ㌵㥣㌹㜱挸戰㠵㘶敦慤㔹攵㑣昰愴搲搷㐴㕤挴㈷㈶㤷㕦ㄸ昳散㠹㜹挳㤵㌳昲戸㌱〹㜵昷戸愵收扡㔷㜴敥㤷㔳㤷㈳戰捦慢㍡搷㐳挹㜱挳慤搷ㅣ改㕣㌳㕣㝣昳っ㙥攸㕣㍦戶㐷捤㙤慥敢摣㐶㙥㘵㜳㙤愵㌷愴㙦戹愳㔸㡣㥥㈵攸㈱挸ㄱ㄰㠱㝡㥥愰㤷愰て㐰挹晣ぢ㕣ㄲ㙦挸㈲戵㘸愸挵㔹戵㔸㔲㡢㘵戵㈸搴愲愹ㄶ攷搴攲扣㕡戴搴攲〹戵㜸ㄲ㜵愲㈷搷搳愳㠶捦㤶昴㕢㐷㌷扣晢敥昸户て扥昲挲昸㜷晥扤愳㙦〳㉡ㅤ〹㈷㌵改ㅡ愷㐰㙡つ㉡摥㕥搸挶㍦㉢㜳〵㤸挲摣㘱摥㙣㡥㡥㤶㜷㙣㌳㙥㌴㌴㉥㉢〱昹㑤㠴㌲㠸扡㝤收㕤㤶㔳慥㥥㤲戸扢㘸摣昰㐴㘳攳㐶挲戲昱㙡捤㈹㝢ㄷ㉥㕦㌸敤ㅢ扥戸愰戵慣搱㐹㕢戳㘹戰㤵昰攴㜸㤷戴㌶㍢㙥㔴㙡㘲散戴ㄵㄴ㕦摣㔲㙣㑦戹搵搹捥愵㝢㕣㜱㝦扤戴㙤㐶㘳㄰㙡㡢戲敦戶㔵〶㐵挱扣㠶㈷收慢㥥㜰攴昴㐶散㈹慢㜴㔲戸搳㠲㈲㔱㤴攵㔲㌷戳㈸攴晡㤱挳づㄶち㙥㉤㕦ㅥ捦㌵㜷㥦昶挱捣愲㡣昹㉥〸搷㕦㥡㌱㘶㉢攲摣愶㉡挱㤸㈸搸搲㤴扤愷㕡慡㜹ㄳ㔵挷㜷慢㤵收㤲戱昲愲〱㐹㔳㍥㔸㉤㡢㑣㈶㈵㠵〲〴㙥㍡慤㈸愹敢㍢昳㠲㐴㐴っ挵㘴攴昳㥢挹慥㜰ㄴ慢挳㉡㉡㠲㌴愹㕥戹㐲㘷㥣慦㤴㌱〹ㅣㄸ㕢ㄳ昵〷〷扤㜶㠵㙥敢㤸晢㜰㉢慢敡㔰戸晡摤㡢挲昱昷ㄹ㑥戹㈲摣㐴敤愷㜰㐶晡〰㠰㜶ㄶ〲愱攳敥㔱搵㈹愷㤵㈵敤㤴㔵昶攷戳昳挲㥡㥢昷㤱〷つ㤹换㜱㙢摢ㅥ晤ㅣ㘴改ㅢ〹㠶〰昲昹㔴㜶ㄳ㉢㘵昳㜸㔲ㅡ愵㔳〲㉦㌷〹㜲戶㙢攲攵㍥㜳㡦㔵昱㐵㈰㤴〷㑣㘰㈴搰㙡ㄲ㝤晤㈴㔱搷㈸〵ち㘳㤳㌹〱㉡㌵㉣挷㕦㙡昰㙤ㅢ㤷〴㐴戴㉥ぢ搶㥣㉣愰㈸㘸㤶〷〹扣〶愲㘹㤱〶挹㤵㘳㐴㐴㌶㐸搰散攸戹㤹挸㔸㍦㐱㐶愰㝥㥣〸㔹㝢㕢㘷ㄹ㐱㘲㙦㈷㔲㌶敡挸㡦敢搲㙣㌹㕢㍥㤰㘶㥢戱㜱晡戹〴攷ㄱ㥣㑦戰〵㐰㜹ぢㄲ㡥㔲づ改收㐷扦㄰敦晡㐵〴ㄷ〳㐰㍥改㤴㌹愱愸愲つ戵ㅡ㍢㤲昵晡㘱㈷㑢愳㌸㄰㐵戴㡣敢㜶㘶扦㉤ㄱㅤ㕡㥤㙢㐳搷㘶愴㡥扤扡㌳㙤挶㤷㐳㡡㑣愸ㅡ㕦敢ち㔵攳ㅢ挱慡㕤敡慤㑢搱㔴ㅦ㈶戸っ㈰㔰㉣㌴㜶㔷㘷捤搳㥣晣㐸㤸㐴㠱㈱搴愵㜲て㠹㤸收㝦㠲㠰㙢㍢扡慣摢捦㌴〵㐷捣㡦扣晤扣戵㌳㙦㠷㐸㙦搱㤹敢㍡㠷扥愲昷㘸㐱㕦づ昶㔲晥摣㔱扦㕣㠹㘲晤㉡㠲慢〱㕡昴ぢ㑦摥敦搵㑢㈰㑤㘲㍢㠶戹㡤昴戸㐸ぢ㜷㘶㘹㐱㐸敤搳㘷捥ㄸ敥㥣昰攱扤搸㍦〹㍢戸敡扡愲㠲〳㙤㔹㘶昰散㜲㕥㜳愶户挷慤摡捣㕦户㡦扤㡦㠴㘲挸㘴搴㜴慡挵㍥㑥戰㌳㘳晥愶ㄸ攵㔰晦摥搸㔹㐸挴ㅡ㌵㤳ㄷ摢㈵㥦㉤搷㈵㐹ㄷ㤲攴㕡㙣慢㝥ㅤ〰愴㠴昲挷㡥ㄲ㘵㠴搵戶捡㙡捤搶㉡扤㝢〹㈷㤳ㄶ晦㘱㥢ㅣ改つ㥣戵攳昰ㅤ㜸晤昶戴㘵搷㠵㐵慦㍤㈵摣ㄲ晣ち㔶㐵攴〳㤷㉣㐵捤扡慣昸㠸挸㡡㜴扡敤㉣㥤攰㕢㤳㜴搲㈲㈵ㄲ戹㍤戱㌰攱ㅣ摥㈰㉡扡㈰㈹㔴ㄲ摣㐲㜵〹㐴捡㘳摤㜵ㄱ搳㠵㠸㈹㘰攳昴ㅢ〸戶ㄱ㡣〲㘸扦㠷愴㔹敤挶㌳ㄴ搶戳㐸㜷㜶戱㤸捡ㄱつ搲㍤昸㕡㐷㘱㜵ㄳ㠷搹㐱昰㌱㠰ㄶ昳㠷捥挷〴㐲㤴㈸㡦ㄱ㈲慤㈵摤㍣㙥㠹㔳愴㠱つ㈶㠲㑡ㄳ㌵捦慦摡㡣㉡昵㥢㤳搵㐳㔵㝦搲昲ㄶ㄰㠵ㅡ㌲挳挴㕤昳挲〱㜵戹戰㝤㕡昲慡ぢぢ愲慣㥢搳搵ㅡ㐴摢晥挹戵㜰㈸挷晡㘰㑢捡㜳戹慡攰改敥㙣㡣㉥ㄴ㜹㈲㠶慦㤵㥥搸㔵㜹扥㜹攸ㅢ㘸散攸㡣攵㔷㐴慦ㄹ㌰ㅤ搳㌹ㄳ扢㠸愸㐱戹挷㥣㤹㜷㠵㤸散㌷昷扡㔶戹㘲㌹㠲挸㠰㡤挹㐰摤〱㌱㠷〸挱㔴㤵昱扦慡搳㙦捥戸㠶攳㉤ㄸっ㈶㉥㙤㙣㝡㤳㈱ㄱ捤ㅣ户ㅣて挳㐸㉣㌲㍤㘰㑥捦㔷㑦㈱㕡㕢戳㥤扤挶㠲户㈶戰㐲愲てㅥ㠹ㅡ㐵㔵㔴㔵挹愹戹㙥昱挳〳㜹㉡戵ㅤ扦っ㠱挴㔵㑡愳扦㍣㐱㝢搳慥て攳㌳戴搳㌹愷㍥㐴㡥敡㤹改㐴㈹㑣㑥搵㙦㘱㥢㕢〱敥搸㝢㙣㝦㈳㉡昷扥攲搵ㅡ㍤晣〹㌲㕥㤲㐵㍤〸㐲晦摣㠶㠰㔴㤸㐷捡〱〷〲攳㝣㙢㈵扦扣㈹敢㤰晡㌶㌴㤲㝢㄰㐵敡㌳てㄸ戳愲㠲㔸戴㙤昸ㅢ㠲ㄷ㥡戱戶㔱昱挲戲㠹慡㙤ㅢ㈴㉤㤲攵㜴挹㈰〵㡦搵晣敡㐱换搱㑤〰㐹㝦㘱㤶㜱ㅡ㔹挶㘹㤹搵㘷ㅥ㘵㔸㔰愶搹㔷㜵捥㜰㉤㝦摥戶㑡㌹扥㌰㜴户㈶㘸ㄲ㑣㑥挹ㅢ㍤㤱捣ㄸ㙥戱收㡦挱㘴昳ち㐰㜷〱㜲㤴㕢㐷昴㠳㜲㔵㈵㡢㍦㑡㤷㡥㈵〸ㄸ改㈵搵㙦㐳㙦㥡扣ㄹ〱㤱㈳㥦戳搱晤㡢戳㕦㐰㑥攰㤷㈳搶ㄳ㐸〴ㅥ挱㤸㤰愷㝢㍢㙢ㅥ㜳㉣ㅦ搸㈳挶昶㔸晥愴〷㤴〳㈰㈹㡦户ㄷ㐸慣挶ㅡ㡤搴戵挲愵敤㐵㑤㙡攲㤲昶昲戸摥戸㜲㤹攲㐰愳挴ㄴ挹㑡㤵愴㘶㔹㘶㡥㙢㐹搵㈸㔲㜱㐷摡㐶㐹㜲㥢㌶昶㥤㔲攴㝤㈸㈶㐹㌳㈹㝤愷㈴ㄴ〴㜹㐹ㅤ搰㔱昴搷㈷㤳㐷㉣㕡㐳ㅢ㈰㑦㍤ㄵ攴昵㠷攱挰晤戸㜲㔲ㄶ昹昰つ晣扤㈱㑣ㅥ慥昹㑤㈵挶改愱戰㘴慣㔲㌹散挰㑡㈸ㄹ㙥㜹㡤戰㌴搶ㄶ㘸ㄸ挹㥤摤㙡晦㘰㝢㘳㡣ㄸ戲㈱㐳㈲〹㝥㘰戰㈱㤸㉢ㄶ㑤愵㜵搶捦慤慥㘷攷昸㜶㔰ㄸ㡥挴挰戴㕦㥥ㄴ㡢搲っ㙢㔸昲㐳戲㐱晤戴㈸攵愸㙥㡥捤㝡㔰改㍥攵㜸㤸㤲っ慥㥢㐷改㤶挲〵〶㠸摤㌰㌵㔵昲ㄱ搶慤㜷挰㤳挱摡挱づ㜶㈴〸㥢搰㍡愳〴捤㈶㄰㙥昳㈲挸㍢㕤㘲ㄴ㠲搴㤴捦㍦㜷㈹㑦㍤挹攷愷扢㔲㔱㈲㘴㈲㠶扡ㄲ慣〷㈰㌷ㅥ㤵㈴ㄷつ㐵挱昲㐰戲㐹愱搵ㄷ攵搱挴攸愷挹攷晡戸挱挳㌸搶〰搹愶㠲㍢㙥扥〵㙤㕡㔹摡㘰敥㜷㑡㤵㕡㔹㐸㔵ㅣ挹㙡愹㤱搷〴扥攴昵扦㠰㥢ㄲ昶㈵摣㤴晤㌸㑡㜱挹㐴㔲昷㜶户晥㐹㌴㤷㐲づ㝤〴戲㡤挱挷〴户㥣っ㠶戵摤㔱愰㝤戸戱㜱㜹㐱㕥㥣㠳㐸㙢换愲㉣㍢㠰扢㜸昵〸戲攴戶㔸戵〳搵〳㔵摡散戱慣㝤㔶㤰戵㈶㜰㠴㜵〶〲㉦㥢㠵㌱搲㈵㜷戰㤳搴搹㌰戲㝢昶ぢ昲㌵㜵㜶㔷㘸㝣㈸㡣敦昲ㄴ㤴挲慥㠲㤱㘸㜰慢つ慢㕢㘱攴㤷㤶户㝥㍢㠰挲㄰㌰つ㕡搴っっ㥣㜱愴㔷㌶㜰ㄸ㡣㑣㠸㡥挶〳愹㡣㔱づ挱㘱て愴㠱㥢㜸㤰㥥愹㐲〹昹㥢攴愵戰攸㕥攲㠸㡤㈳㔰搵㍤户㈵㜳捡昰㜱昵挵搹搲㤲㍤㔶㉥搳摣㠵㝦㙥㑤㘰ㄵ搷㌶〲㜳㜴㔳换㠵㉣戹㈶摡㜷㔷戴ㄴ㠴ㄷ〵户㑦ㄶ昶ㄹ㝥㘹㝥摡㕦ち㉥㙤㜵㑢ㄲ摡慦攰㡦㔸㜶㜴摡捣ㄹ㠷㤷㔰ㄷ戹昷昹㤳㑥昵㤴㈳攷愵㜹扣昱㐷㉢㔶敦改攱㈴昳愹㜷昱㐷㍥㙡㑡㝢ㄹ㍤慥㘶摡散愰攱㈰㘱㍦昲〹愴挱㌰搲〹㜴〲摢扤㝥㘳㠰㜴戲愹㠵㑥愴㈰㔸㈷ㄴ㘷敥〳㈳ㄴ攵㤷㐰㉢㠹㈵㌸㤲㘳捦㥦〳敢㉢扦㐰づㄱ㡥昷㔰㡣㘸㤷㈱㤵㠰㍡㈹挸挳敢ㅤ扣っ昲晦㠳愵㠸㥢㤷㘵愷晦〲㌳㉢㉦戵愲攸ㄲ愲攸挵㜶ㄴ㌱㄰晢㥥㐲摥㥣晤晡㔱昳㐳扦搶晢㍦㍣㙡摥〱っ昳㤱搶ㄸ㠲㙡っ挶搷㡤㠱㜴㥢㌱㜰ㄵ㡡愵㌱㜰㈷摢㌰㕥ㅦㄸ〳愱户攳㈰㌲㔶㌶〶ㄸ挵㑢㌰昹㘲㐱搵㤸〳㠳㘷慤㜳㙤㝡挲昶攱㝡慤昰㄰戹㠷㝡昲㈶攰㝢㍡慦㍤㝢捡㜰つ㝢㡢捣摦敢ち愸㉤㜷〶昷戵㘵ㄳ戶戸㘰搹ㄲ搹㘸ㄹ慦㐴攴㑦㕦昷㥣慣敥㤶㍡㌰ㄵ㍣㠱愳㕥挹㈹搹昷攱ㄳ㔱㜸㐲㐸㝤㜶搳捦昶晥攵㠱㠷㜷昱㕥㕡㐸慢ㅡ〳挱摤〴攷㘹㌹㈰㝣ㅢ扢ㄲ戲㤹㥦摦ㅣ挴㠷㐸搶㐲㐵㡣ㅢ慥戴㜷㍣摤㡥㤲〱攱挵〸㌳㈰扥戵㘰㑣攲㠶㐳㘰㑣ㄶ㕡ㅣ㥢昲昳㈵改っ㉣挴㈶㉥扤㜷㔱㠰㔰改愸戲扡戴㉢戵㥦㐳改扣挷㠹㌴摢㠳㍣㕦昲㔱㤴攷㕢戵摡づ㙡㌵㘹㈶㉡㈳愸ㄱ㐹㈹㐴ㅡ㐸㈱昱㈳ぢ㐳晦㔲㑡㑤㈱愱ㄵ〰ㄲ㘲㘸慤挱㕣㥥晣搷㠵㠰愸㕦敦敢昲㔳ㄵ散㈲戰ㄸ㜹摤扢㍤扢搲敡㡣㔴ㄳ㠳戲昲昴㜱〴〹㜹㑣㘱〶愳戴㌲昷㈸ㄲ搱愳㡤㈲戵㙡挷ㄳ〷改户㠳㄰㕢挰搸㥡㑤慦㕡摥摥敤搴㜰挷〳㝡㈶㉢ㄵ㠶戳㤱搹㌸㝡捡㘸㕣㔰㌵ㅦ㘴ㄱづ〴挹㝡愳摥戰〸㍡换搹㠲昳㈷挲㝣晣ㅥ㠸攵㈳㡤慥㌷户㤶㔰挷㌹㍤㔸㈰㝦戰扦㉥㐹㘰㙣㡣㑡㡥㠱㠴㕤㔵慤㕣㜰〹㝣ㅡ㑤愴㍤慦攸㡤㈴挷㔲ㄴ㐶愳㈳捥㑡慢㙤晡㥦㜱㙡挹㔹㌳慣捤㠰㜵㤳晥㍦㡥㡣ㄵ昵扦挲㈸㥢㐴搹㕤㘱㠲㉦ㅡ㈳㈵㉢〶㘷戸㈳昰㘱㈳㑣㈳㡦挰扡㑣㌲戸ㅤ愴愶昱㠹㙡㔰㉣㈵㌸㍣㕣㤹搶㑢㄰昵戶戴㙤㝢㍢ち㐰㐶㠱戴㥦㐰〴㜵㙣捦㐹户㥦㘳戳㜷㈳㝢搳㐱慢攴㔶扤慡改て㑦㈳扣㍢捣㉦捣㑣搸㍣㘳捡㜳慤㐲敤ち散㐴摦㍤㘸㜳攸㌰〴昶㈱攱㝦㔰㔱㐷挶㄰㔶ㄷ戳攰搷㐶㠳戱㐰ㄲ戵㠳㜷㡥㜹愴㘶㔴昰㠱敡㘱㜸㌵㝤㘶慤〹㘵ㄷ昸㤶㕢敦㘲㜰敢㜰ㅢ敢㑥㜸㝥㐴愵㠰㌰㤸㕣挲㍤昷㜲㕦㕢昷愰戹㙥戸㌶㡦㌵扢昳慥攵戵ㅦ〳愷慢ㅢ愵㤹㘴㌸㈶扦㍢捥敢昷ㄲ㈲捥㐳敦攸敡㕤戱散㙤〸㜴ㅥ㝥戶㑤㤷搷㐸〵㡥戲㔵挴戹㍦㠳愶捡敤〴昸改挵㌰挱ㄷ㠵晥扣摢㤸㜸〶换㈲〳㈰㥤捡ㅡ〰㥤愹晡㠷换㔱戵挲愳〵愹㌰慦晣〰攵摣愵㘰戵㘵收攱愸㈱㡦㄰㐸敢〲㈰㝡ㄴㅥ㈱攴昸㑦愱㐱㝤晣㌹攴㜶ㅥ晦㝢换㡥㑦攵㉦搷ㄷ敦㝦㌰㔲ㅥ晡〹ㄴ敢㈷〹㉡〴㌶挰㘰愴㐳〶㈸ㄶ㈹㙢戲㐱㄰攱愵㕤㐸攳昹㐳昸敦ㅢ扢㕥㝢㤵捦㍦㜶㈹㔲㄰愲愸㜹ㄵㄴ㠴㜲ㄵ㡦挷㔷戱㠰摣捥慢昸收㜲慢ㄸ愴㡣攴㑣㜴ㄷ愰㍦慤㤰㔶攴慡㍣㈴戸愱晣㈹ㄲ愱㐸㌴捤㘲㤰㠸㤵㙤㙢㐸愰㉤㜷㕥戶㕤㐴㈲㙡㍢ㄸ㙤㡦挶ㅤ㐹昸㤶㐷ㅡ㑡扣晢㐸昷㑤㌶昰扦㘶〳昵㤸戳㐳挷敢㥡㄰ㄲ㔸ㅢ㍦㡥敤㈸摢戳㕤〶昵㤵挷㈲っ敤摢ㄷ㝤㈸愵㠶㘱㈶㔰㐸㘰㥡㤲愲戸㤱捡㔷愲捡捦扦搰昰㤲愲〰て挸㈸愸㑣捡㤳㤵ㅦ㡤㉡㙦挷㐷㔸戲㑥㡡㤷〶昸扣ㄱ㔵㈶㠵捡捡㡦㐴㤵晦扥㝤㑢扤㜲㐴㤰㐱捦ㅡ愹㈵挱攸㤵挷㠰搸〷搹㍣㕤㙢㈶ㄵ㘹慦ㄹ㘴㔳㠴捡㘸㜱㐵慡搲㍥摣晦㜰昱㐹昴〱㕣㘷挲慤て㐸摢攰㝦㐶搸㡦㙢㑥㤳㠶㙦攰㡢攷㐵挴㤷㕤㕤扥戱㜱搶㍣散㈲愳挷摣敦攱㜰㔵㕥㔳㈴〲扢㈰ㄳ散敦ち㝥昸〴ㅢ戲戱ㅦ㔱㕣㑣攵戵㤱敥戴㠸㡣愵㘴㤴㠷㈳捣愶捥㌴㘸㐶晦ㅣ㤰〳㜹〹挸㠴晥㜹挰㈰昶戲㠹ㄹ㠳ㄴ〴㤲换捦㈰愱㍦㐴昰㐵㠰扣㐲慥㈷ㅤ㘴扦〴㌰㄰晤扦ㄴ挳㡢搲㜱愲㉡て㐶㠳挵挹㐸晦㌲ㅢ㍣〲㤰㠶挷㔶〹㠹㌰慦㍦㡡㥣昸愰㤴㈰㜲搰挷㔸昰㔵㠲慦〱攴㌵㑥㜶搵扢挶㌵㜵愹挲扥㡥愶ち户㐲ち戴㙦㠴〹扥㘸㘷〰㙥敢㙣㌴昳㑣ㅣ㝤挷㡦攸㘶搳〷晢扢昱〱晥ㄲㄷ㥤挶晦㍦愲㐹ぢ㍦愳㝥扣扢扥挸〴ㅡ攷挳㥦㡢捤㝥ㅦ晤㜰㕤つ㘳㤳㍤㝥〲扦㥣㥡㔵ㅥ挲扦㘷昰㔳敥挷〸ㅣ㠵㉡㌷〷㝦ぢ㘹㐰ㄶ㉣㠴〵搴㕤晡攳〰ち㜱㑣㍣改㑦昰㡤愸㘵晦晡户挲〴㕦ㄴ攲昵っㄳ㤵戰㜹㌴㈰㜱㉤ぢ㑥戶っ㐸晣换㠲ㄳ昱〱扦㡢㕣㐵㈲ぢ㠹㘶昵㐴愴㘵㤸晢㈴㐰㝦㝡㠰㜳愳扡㔳㑦㉢愵晢捡昷摤昷昶㐰㘶昸㠲捣愷㙥敦㝢昲㡤摦扤昹挴敢㥦摥昹户㜷㥥㝥晡昵扦㍥昱敡㍢㉦捦敥晣敤戳捦晥收㡥ㅦ扤晡收㐶昳ㄹ昵㠵户て㍣昳攰攸挹〷敦㌷㡦㕤扦昷挱扢㑦ㅣㄹ㥤㍡㘷㈴㥤敥改戹㘶攸㤵昳慦ㅤ㍣㜳晦㡢捡慦晦㜴㥥愳挸攵㜲㐰〱㄰㍤㠳㕣戶㥣挶昷㤱挰㌴㌸攳て㜵ㅡ㕣敥ㄹ晣㤴㜲戸㔱攳㜸挹挱戹挱〹挸㠲㔲㜳㐱敦㝦〰昷扡戳㐲</t>
  </si>
  <si>
    <t>Decisioneering:7.0.0.0</t>
  </si>
  <si>
    <t>7719b5a1-44fe-4b0d-baf1-3b1719a6a513</t>
  </si>
  <si>
    <t>CB_Block_7.0.0.0:1</t>
  </si>
  <si>
    <t>㜸〱敤㕣㕢㙣ㅣ㔷ㄹ摥ㄹ敦慣㜷搶㜶散挶戹㌴扤扡昷㡢愳㙤㥣㌴戴愵㠴搴㤷摣摡㕣㥣搸㐹愹㑡搹㡥㜷捦搸㤳散捣㍡㌳戳㑥㕣ち㑤愱戴㤴㡢㔰换〳戴ㄴ愸㉡㔴挱ぢ愸㍣㔴㉤㤴〷㈴㈴㄰㙡㉢㈴㉡㈴ㅥ㤰㑡㠵攰〱㠴㠲㜸改㐳愵昲㝤㘷㘶㜶㘷㜷扤㘳㜷摢㠲㡢㍣挹晥㌹㜳敥攷晣搷昳晦㘷㤲㔲㔲愹搴扢㜸昸㉦㥦㌴ㄳ㤷㑣㉤㝡扥戰昳攳㤵㜲㔹ㄴ㝤慢攲㜸昹㔱搷㌵ㄶて㕡㥥摦㠵ち㤹㠲㠵㜲㑦㉢㜸搶〳㈲㕢㔸㄰慥㠷㑡㕡㉡㤵捤敡㉡捡搹〹㝦〳搱㡢捥㔶扤㘹㠰改昱戱㈳㌳㈷搱敢㤴㕦㜱挵搶愱ㄳ㐱摢㕤㈳㈳昹㤱晣昶ㅤ户㡤攴户㙤ㅤㅡ慦㤶晤慡㉢㜶㌹愲敡扢㐶㜹敢搰㘴㜵愶㙣ㄵ敦ㄲ㡢搳㤵㔳挲搹㈵㘶戶敤㤸㌱㙥扥㜵攴收㥤㍢捤摢㙥扢戵ㄷ㐳愷づ㡦㡦㑤扡挲昴㍥愰㍥㌵㑥昹收〹㔱戴戸㌶㈱㕣换㤹捤㡦㡦攱㙦㙣晥㜸扢㈵㍦㌵㈷㠴捦愱㠵㉢㥣愲昰㜴㌴散戱㐷㍤慦㙡捦㜳昳㜴㝢㉦㤶㕡㌴㍣㕦戳挷㐵戹慣摢㔱慦㔹晢〸昶慥㙣㉣昶摡㔳挲昱㉣摦㕡戰晣挵㡣㍤㡤㡥㑡㝤昶㜱㑦ㅣ㌳㥣㔹㜱搸戰㠵㘶敦慢㕡愵㜴昰愴扡慥㡢扡㠸㑦㑣㉥㍦㍦敡搹攳㜳㠶㉢㘷攴㜱㘳ㄲ敡敥㜵㡢㡤㜵慦㙡摦㉦愷㉥㐷㘰㥦搷戴慦㠷㤲ㄳ㠶㕢慢㌹摣扥㘶戸昸挶ㄹ摣搴扥㝥㙣㡦ㅡ摢摣搰扥㡤摣捡挶摡㑡㑦㐸摦㜲㐷戱ㄸ㍤㐳搰㑤㤰㈵㈰〲昵ㅣ㐱て㐱㉦㠰㤲晥㌷戸㈴摥㤰㐵㙡挱㔰ぢ㌳㙡愱愸ㄶ㑡㙡㐱愸〵㔳㉤捣慡㠵㌹戵㘰愹㠵㤳㙡攱ㄴ敡㐴㑦戶扢㕢つ㥦㑢敤㘳扦㍦晤㤳搷㐷㕦摥昴慦攷慣敥㙤搳扤敢㔰改㘸㌸愹〹搷㌸〳㔲慢㔳昱昶晣㌶晥㔹㥥㉢挰ㄴ收㑥昳ㄶ㜳㘴愴戴㜳㥢戱挳搰戸慣〴攴㌷㄰捡〰敡昶㥡㜷㕢㑥愹㜲㐶攲敥㤲㌱挳ㄳ昵㡤ㅢづ换挶㉡㔵愷攴㕤扣㜴攱㤴㙦昸攲愲收戲㝡㈷㉤捤愶挰㔶挲㤳攳㕤搶摣散㠴㔱慥㡡搱戳㔶㔰㝣㘹㔳戱㍤改㔶㘶摡㤷敥㜵挵改㕡㘹换㡣㐶㈱搴ㄶ㘴摦㉤慢っ㡡㠲㜹つ㡤捦㔵㍣攱挸改つ摢㤳㔶昱㤴㜰愷〴㐵愲㈸挹愵㙥㘴㔱挸昵挳㐷ㅣ㉣ㄴ摣㕡扡㌲㥥㙢敥㌹敢㠳㤹㐵〹昳㥤ㄷ慥扦㌸㙤捣㤴挵愶㠶㉡挱㤸㈸搸搲㤰扤户㔲慣㝡攳ㄵ挷㜷㉢攵挶㤲搱搲㠲〱㐹㔳㍡㔴㈹㠹㜴㍡㈵㠵〲〴㙥㔷㤷愲愴㙥㙣捦ぢㄲㄱ㌱ㄴ㤳㤱㉦㙣㈴扢晣㌱慣づ慢㈸ぢ搲愴㝡昵㌲㥤㜱扥㔲挶㈴㜰㘰㙣㑤搴ㅦㅣ昴晡㘵扡慤㘱敥挳慤慣慡㠳攱敡昷㉣〸挷摦㙦㌸愵戲㜰ㄳ戵㥦挲ㄹ改晤〰摡㜹〸㠴戶扢㐷㔵愷㥣㔵ㄶ戵㌳㔶挹㥦换捣〹㙢㜶捥㐷ㅥ㌴㘴㌶换慤㙤㜹昴ぢ㤰愵慦㈷ㄸ〴挸攵㔲㤹つ慣㤴挹攱㐹㘹㤴㑥〹扣摣㈰挸搹慥㠱㤷㝢捤扤㔶搹ㄷ㠱㔰敥㌷㠱㤱㐰慢㐹昴昵㤱㐴㕤愳ㄸ㈸㡣つ收㌸愸搴戰ㅣ㝦戱捥户㉤㕣ㄲ㄰搱㥡㉣㔸㜵戲㠰愲愰㔱ㅥ㈴昰ㅡ㠸愶㐹ㅡ㈴㔷㡥ㄱㄱ搹㈰㐱戳愳攷㐶㈲㘳晤〴ㄹ㠱晡㜱㈲㘴敤㙤敤㘵〴㠹扤㤵㐸搹愸㉤㍦慥㐹戳愵㙣昹㐰㥡㙤挴挶改㥢〸㌶ㄳ㕣㐸戰〵㐰昹㉢㈴ㅣ愵ㅣ搲㡤㡦㝥㌱摥昵㑢〸㉥〵㠰㝣搲㈹㜳㐲㔱㐵ㅢ㙡㈵㜶㈴敢昵挱㑥㤶㐶㜱㈰㡡㘸ㄹ搷散捣㍥㕢㈲㍡戴㍡㔷㠷慥㑤㑢ㅤ㝢㙤㝢摡㡣㉦㠷ㄴ㤹㔰㌵扥搶㘵慡挶㌷㠲㔵㍢搴㕢㤷愳愹㍥㐴㜰〵㐰愰㔸㘸散慥捣㥡愷㌹昹㤱㌰㠹〲㐳愸㐳攵ㅥㄲ㌱捤晦〴〱搷㜲㜴㔹戳㥦㘹ちづ㥢ㅦ㜹晢㜹㙢㝢摥づ㤱摥愴㌳搷㜴づ㝤㐵敦搱㠲扥ㄲ散愵晣愹慤㝥戹ㅡ挵晡㌵〴搷〲㌴改ㄷ㥥扣摦慢㤷㐰㥡挴㜶っ㜳敢改㜱㤱ㄶ敥昴攲扣㤰摡愷搷㥣㌶摣㔹攱挳㝢㜱㘰〲㜶㜰挵㜵㐵ㄹ〷摡㤲捣攰搹㘵㜳㘳愶户搷慤搸捣㕦戳㡦扤㡦㠴㘲㐸愷搵慥㔴㤳㝤㥣㘰㘷挶晣㑤㌱捡愱晥摤搱㕥㐸挴ㅡ㌵㤲ㄷ摢㈵㥦㉤搷㈴㐹〷㤲攴㝡㙣慢㝥〳〰愴㠴昲㠷戶ㄲ㘵㤸搵戶捡㙡㡤搶㉡扤㝢〹㈷㤳㈶晦㘱㡢ㅣ改〹㥣戵㘳昰ㅤ㜸㝤昶㤴㘵搷㠴㐵㡦㍤㈹摣㈲晣ち㔶㔹攴〲㤷㉣㐵捤㥡慣昸㠸挸㡡慥慥㤶戳㜴㠲㙦㑤搲㐹㤳㤴㐸攴昶挴挲㠴㜳㜸㥤愸攸㠲愴㔰㐹㜰ぢ搵㈴㄰㈹㡦㜵搷㐴㑣〷㈲㈶㡦㡤搳㙦㈲搸㐶㌰〲愰扤づ㐹戳搲㡤㘷㈸慣㝢㠱敥散㐲㈱㤵㈵ㅡ愴㝢昰戵戶挲敡㘶づ戳㤳攰㘳〰㑤收て㥤㡦〹㠴㈸㔱ㅥ㈳㐴㕡㑢扡㜹挲ㄲ㘷㐸〳敢㑣〴㤵挶慢㥥㕦戱ㄹ㔵敡㌳㈷㉡㠷㉢晥㠴攵捤㈳ち㌵㘸㠶㠹扢攷㠴〳敡㜲㘱晢㌴攵㔵收攷㐵㐹㌷愷㉡㔵㠸戶〳ㄳ慢攱㔰㡥昵挱㤶㤴攷㜲㔵挱搳搹搹ㄸ㕤㈸昲㐴っ㕦㉢㍤戱㉢昲㝣昳搰搷㕦摦搱㘹换㉦㡢ㅥ㌳㘰㍡愶戳㈶㜶ㄱ㔱㠳㔲户㌹㍤攷ち㌱搱㘷敥㜳慤㔲搹㜲〴㤱〱ㅢ㤳㠱扡㠳㘲ㄶㄱ㠲挹ち攳㝦ㄵ愷捦㥣㜶つ挷㥢㌷ㄸ㑣㕣㕣摦昰㈶㐳㈲㥡㌹㘶㌹ㅥ㠶㤱㔸㘴扡摦㥣㥡慢㥣㐱戴戶㙡㍢晢㡣㜹㙦㔵㘰㠵㐴ㅦ㍣ㄲ㌵㡡慡愸慡㤲㔵戳㥤攲㠷〷昲㔴㙡㍢㝥㘹〲㠹慢㤴㐶㝦㜹㠲昶愶㕤ㅦ挶㘷㘸愷㜳㑥扤㠸ㅣ搵㌲扢ㄲ愵㌰㌹㔵扦㤵㙤㙥〳戸㜳摦昱〳昵愸摣晢㡡㔷㙢昴昰㈷挸㜸㐹ㄶ戵㈰〸晤㜳敢〲㔲㘱ㅥ㈹〷ㅣ〸㡣昳慤㤹晣㜲愶慣㐳敡㕢㔷㑦敥㐵ㄴ愹搷㍣㘸捣㠸㌲㘲搱戶攱慦ぢ㕥㘸挶摡㐶搹ぢ换挶㉢戶㙤㤰戴㐸㤶㔳㐵㠳ㄴ㍣㕡昵㉢㠷㉣㐷㌷〱㈴晤㠵㔹挶㔹㘴ㄹ㘷㘵㔶慦㜹㡣㘱㐱㤹㘶㕦㤵㔹挳戵晣㌹摢㉡㘶昹挲搰摤慡愰㐹㌰㌹㈵㙦昴㐴㌲㘳愸挹㥡㍦づ㤳捤换〳摤㜹挸㔱㙥ㅤ搱て捡㔵㤵っ晥㈸ㅤ㍡㤶㈰㘰愴㤷㔴扦ㅤ扤㘹昲㘶〴㐴㡥㝣捥㐷昷㉦捥㍦㠴㥣挰㉦㐷慣㈷㤰〸㍣㠲㌱㈱㑦昷㜶挶㍣敥㔸㍥戰㐷㡣敤戵晣〹て㈸〷㐰㔲ㅥ㙦㉦㤲㔸㡤㌵ㅡ慥㘹㠵换㕢㡢ㅡ搴挴㘵慤攵㜱扤㜱昵ㄲ挵㠱㐶㠹㈹㤲攵㉡㐹捤戲挴ㅣ㔷㤳慡㔱愴攲㡥戴㡤㤲攴㌶慤敦㍢愵挸晢㔰㑣㤲㘶㔲晡㉥㐹㈸〸昲㤲㍡愰愳攸慦㑦㈶㡦㔸戴㠶㌶㐰㡥㝡㉡挸敢ぢ挳㠱〷㜰攵愴㈴㜲攱ㅢ昸㝢㕤㤸㍣㔲昵ㅢ㑡㡣戳㠳㘱挹㘸戹㝣挴㠱㤵㔰㌴摣搲㉡㘱㘹慣㉤搰㌰㤲㍢㍢搵晥挱昶挶ㄸ㌱㘴㐳㠶㐴ㄲ晣挰㘰㐳㌰㔷㉣㥡㑡敢慣㡦㕢㕤换捥昲敤㤰㌰ㅣ㠹㠱㈹扦㌴㈱ㄶ愴ㄹ㔶户攴〷㘵㠳摡㘹㔱捡㔱摤ㅣ㥤昱愰搲㝤捡昱㌰㈵ㄹ㕣㌷㡦搱㉤㠵ぢっ㄰扢㘱㙡戲攸㈳慣㕢敢㠰㈷㠳搵㠳ㅤ散㐸㄰㌶愱㜵㐶〹㥡㐹㈰摣挶㐵㤰㜷㍡挴㈸〴愹㈹㥦㝦敥㔶㥥㝥㡡捦㡦㜶愷愲㐴挸㐴っ㜵㈵㔸て㐰㙥㍣㉡㐹㉥ㅡ㡣㠲攵㠱㘴㤳㐲慢㌷捡愳㠹搱㐷㤳捦昵㜱㠳㠷㜱慣㝥戲㑤ㄹ㜷摣㝣ぢ摡戴扣戸捥㍣攰ㄴ换搵㤲㤰慡㌸㤲搵㔲㈳慦ち㝣挹敢㝦〱㌷㈵散㑢戸㈹〷㜰㤴攲㤲㠹愴捥敤㙥晤㤳㘸㉥㠵ㅣ晡〸㘴ㅢ㠳㡦〹㙥㌹ㄹっ㙢戹愳㐰晢㜰㝤晤昲㠲扣㌸〷㤱搶㤲㐵㔹㜶㄰㜷昱㙡ㄱ㘴挹㙤戱㙡〷㉢〷㉢戴搹㘳㔹晢慤㈰㙢㔵攰〸敢っ〴㕥㈶〳㘳愴㐳敥㘰㈷愹昳㘱㘴昷晣㐳昲㌵㜵㝥㜷㘸㝣㈸㡣敦昲ㄴ㤴挲慥㠲㤱㘸㜰慢㜵慢㕢㘱攴㤷㤶户㝥〷㠰挲㄰㌰つ㕡搴っっ㥣㌱愴㤷㌷㜰ㄸ㡣㑣㠸㡥挶〳愹㡣㔱づ挲㘱て愴㠱㥢㜸㤰㥥慥㐰〹昹ㅢ攴愵戰攸㕥攲戰㡤㈳㔰挵摤搴㤴㌹㘹昸戸晡攲㙣㘹捡ㅥ㉤㤵㘸敥挲㍦户㉡戰㡡㙢ㅢ㠱㌹扡愱改㐲㤶㕣ㄳ敤扢慢㥡ち挲㡢㠲摢㈷昲晢つ扦㌸㌷攵㉦〶㤷戶㍡㈵〹敤ㄷ昰㐷㉣㌹㍡㙤收戴挳㑢愸ぢ摣晢摣㈹愷㜲挶㤱昳搲㍣摥昸愳ㄵ慢㜷㜷㜳㤲戹搴扢昸㈳ㅦ㌵愵扤㠲ㅥ㔷㌲㙤㜶㔰㜷㤰戰ㅦ昹〴搲㘰〸改〴㍡㠱敤㕥扢㌱㐰㍡搹搰㐴㈷㔲㄰慣ㄱ㡡㌳晢㠱ㄱ㡡昲㜳愰㤵挴ㄲㅣ挹戱攷捦㠳昵㤵㥦㈱㠷〸挷㝢㈸㐶戴㉢㤰㑡㐰㥤ㄴ攴攱昵づ㕥〶昹晦挱㔲挴捤㑢戲搳㝦㠱㤹㤵㤷㥢㔱㜴ㄹ㔱昴㔲㉢㡡ㄸ㠸㝤㑦㈱㙦捥㝥敤愸昹愱㕦敢晤ㅦㅥ㌵敦〴㠶昹㐸㙢っ㐱㌵〶攳㙢挶㐰㔷㡢㌱㜰つ㡡愵㌱㜰ㄷ摢㌰㕥ㅦㄸ〳愱户攳㄰㌲㤶㌷〶ㄸ挵㑢㌰昹㘲㐱搵㤸〳㠳㘷慤㑤㌶㍤㘱晢㜱扤㔶㜸㠸摣㐳㍤㜹攳昰㍤㙤㙥捤㥥㌴㕣挳摥㈲昳昷戹〲㙡换㥤挶㝤㙤搹㠴㉤㉥㕡戲㐴㌶㕡挲㉢ㄱ昹搳搷㍣㈷㉢扢愵づ㑣〵㑦攰愸㔷戲㑡收㝤昸㐴ㄴ㥥㄰㔲㥦摤昰攳㝤㝦㝥攰㤱摤扣㤷ㄶ搲慡挶㐰㜰㈷挱㜹㕡づ〸摦挶慥㠴㙣攴攷㌷㠷昰㈱㤲㌵㕦ㄶ㘳㠶㉢敤ㅤ㑦户愳㘴㐰㜸㌱挲っ㠸㙦㌵ㄸ㤳戸攱㄰ㄸ㤳昹㈶挷愶晣㝣㐹㍡〳昳戱㠹㑢敦㕤ㄴ㈰㔴摡慡慣づ敤㑡敤愷㔰㍡敦㜱㈲㡤昶㈰捦㤷㝣ㄴ攵㠵㘶慤戶㤳㕡㑤㥡㠹捡㌰㙡㐴㔲ち㤱〶㔲㐸晣挸挲搰扦㤴㔲㤳㐸㘸㜹㠰㠴ㄸ㕡㜳㌰㤷㈷晦㌵㈱㈰㙡搷晢㍡晣㔴〵扢〸㉣㐶㕥昷㑥捦慥戴㍡㈳搵挴愰慣㍣㝤ㅣ㐵㐲ㅥ㔳㤸挱㈸慤捣㍤㠶㐴昴㘸㈳㐸慤搸昱挴㐱晡散㈰挴ㄶ㌰戶㘶搳慢㤶戳昷㌸㔵摣昱㠰㥥挹㐸㠵攱慣㘷㌶㡥㥥㌲ㅡㄷ㔴捤〵㔹㠴晤㐱戲搶愸㈷㉣㠲捥㜲戶攰晣㠹㌰ㅦ扦〷㘲昹㜰扤敢㡤捤㈵搴㜱㑥㌷ㄶ挸ㅦ散慦换ㄲㄸㅢ愳㤲㘳㈰㘱㔷㔴㉢ㅢ㕣〲㥦㐲ㄳ㘹捦㉢㝡㍤挹戱ㄴ㠵搱攸㠸戳扡搴ㄶ晤捦㌸戵攴慣㘹搶㘶挰扡㐱晦㥦㐰挶戲晡㕦㘱㤴㑤愲散敥㌰挱ㄷ㡤㤱㤲㘵㠳㌳摣ㄱ昸戰ㄱ愶㤱㐷㘰㕤㈶ㄹ摣づ㔲㔳昸㐴㌵㈸㤶ㄲㅣㅥ慥㜴昳㈵㠸㕡㕢摡戶㍤㙤〵㈰愳㐰摡て㈱㠲摡戶攷愴㕢捦戱㤹㝢㤰扤攱㤰㔵㜴㉢㕥挵昴㠷愶㄰摥ㅤ攲ㄷ㘶㈶㙣㥥㔱攵昹㘶愱㜶ㄵ㜶愲昷㕥戴㌹㝣〴〲晢戰昰㍦愸愸㈳㘳〸㉢㡢㔹昰㙢愳㠱㔸㈰㠹摡挱扢挰㍣㕡㌵捡昸㐰昵〸扣㥡㍥戳㔶㠵戲ぢ㝣换捤㜷㌱戸㜵戸㡤㜵ㄷ㍣㍦愲㥣㐷ㄸ㑣㉥攱摥晢戸慦捤㝢搰㔸㌷㕣㥢挷㥡㥤㜹搷㜲摡て㠰搳㤵㡤搲㐸㌲ㅣ㤳摦ㅤ攷昴晢〸ㄱ攷愱㜷㜴攵慥㔸昶㌶〸㍡て㍦摢愶换㙢戸っ㐷搹ち攲摣㥦㐱㔳攵づ〲晣昴㐲㤸攰㡢㐲㝦摥敤㑣㍣㡢㘵㤱〱㤰㑥㘵っ㠰昶㔴晤扤愵愸㕡攱搱㠲㔴㤸㔳扥㡢㜲敥㔲戰摡ㄲ昳㜰搴㤰㐷〸愴㜵〱㄰㍤ち㡦㄰㜲晣愷搱愰㌶晥㉣㜲摢㡦晦敤㈵挷愷昲㤷敢㡢昷㍦㄰㈹て晤㈴㡡昵㔳〴㘵〲ㅢ㘰㈰搲㈱晤ㄴ㡢㤴㌵㤹㈰㠸昰昲㙥愴昱晣㉥晣昷捤摤慦扤捡攷ㅦ扢ㄵ㈹〸㔱搴戸ちち㐲戹㡡㈷攲慢㤸㐷㙥晢㔵㝣㘳愹㔵っ㔰㐶㜲㈶扡ぢ搰搷愵㤰㔶攴慡㍣㈴戸愱晣㈹ㄲ愱㐸㌴捣㘲㠰㠸㤵㙤慢㐸愰㉤㜷㕥戶㕤㐰㈲㙡㍢㄰㙤㡦挶ㅤ㐹昸㤶㐷ㅡ㑡扣晢㐸昷㑤㈶昰扦㘶〲昵㤸戵㐳挷敢慡㄰ㄲ㔸ㅢ㍦㡥㙤㉢摢㌳ㅤ〶昵㤵挷㈳っ敤摦ㅦ㝤㈸愵㠶㘱㈶㔰㐸㘰㥡㤲愲戸㤱捡㤷愳捡㉦扣㔸昷㤲愲〰て挸㈸愸㑣捡㤳㤵ㅦ㡢㉡㙦挷㐷㔸戲㑥㡡㤷〶昸扣ㄹ㔵㈶㠵捡捡㡦㐶㤵晦扥㝤㑢慤㜲㐴㤰㐱捦ㅡ愹㈵挱攸㤵挷㠰搸〷搹㍣㕤㙢㈶ㄵ㘹㡦ㄹ㘴㔳㠴捡㘸㜱㔹慡搲㕥摣晦㜰昱㐹昴㐱㕣㘷挲慤て㐸摢攰㝦㐶㌸㠰㙢㑥ㄳ㠶㙦攰㡢攷〵挴㤷㕤㕤扥戱㜱挶㍣攲㈲愳摢㍣攰攱㜰㔵㕡㔵㈴〲扢㈰ㅤ散敦㌲㝥昸〴ㅢ戲扥ㅦ㔱㕣㑣攵戵㤱捥戴㠸㡣愵愴㤵㐷㈲捣愶捥搵㘹㐶晦ㅣ㤰〳㜹〹挸㠴晥㜹挰㈰昶戲㠱ㄹ〳ㄴ〴㤲换捦㈱愱㍦㑣昰〵㠰㥣㐲慥㈷ㅤ㘴扥〸搰ㅦ晤扦ㄴ㐳ぢ搲㜱愲㉡て㐶㠳挵挹㐸晦ㄲㅢ㍣ち搰〵㡦慤ㄲㄲ㘱㑥㝦っ㌹昱㐱㈹㐱攴愰㡦戳攰㉢〴㕦〵挸㘹㥣散㡡㜷㡤㙢敡㔰㠵㝤つ㑤ㄵ㙥㠵ㄴ㘸㕦てㄳ㝣搱捥〱摣摥摥㘸收㤹㌸晡㡥ㅦ搱捤㠶て昶昷攰〳晣㐵㉥扡ぢ晦晦㠸㈶㉤晣戴晡昱捥晡㈲ㄳ㘸㥣て㝦㉥㌶晢㝤昴挳㜵搵㡤㑤昶昸〹晣戲㙡㐶㜹ㄸ晦㥥挳㑦㌹㡤ㄱ㌸ち㔵㙥ㄶ晥ㄶ搲㠰㉣㤸てぢ愸扢昴㈷〰ㄴ攲㤸㜸搲㥦攴ㅢ㔱换晥昵㙦㠶〹扥㈸挴敢㌹㈶捡㘱昳㘸㐰攲㕡ㄶ㥣㙡ㅡ㤰昸㤷〵㈷攳〳㝥ぢ戹㡡㐴ㄶㄲ㡤敡㠹㐸㑢㌳昷㈹㠰扥慥㝥捥㡤敡㑥㍤慢ㄴ敦㉦摤㝦晦摢晤改愱㡢搲㥦扡愳昷愹㌷㝦晢搶㤳㙦㝣㝡搷摦摥㜹收㤹㌷晥昲攴慢敦扣㌲戳敢搷捦㍤昷慢㍢扦晦敡㕢敢捤㘷搵ㄷ摦㍥昸散㠳㈳愷ㅥ㍣㙤ㅥ扦㜱摦㠳昷㥣㍣㍡㌲㜹挱㜰㔷㔷㜷昷㜵㠳扦戹昰晡㠱㜳愷㕦㔲㝥昹挷捤㡥㈲㤷换〱〵㐰昴っ㜰搹㜲ㅡ摦㐱〲搳攰㡣㍦搴㘹㜰戹攷昰㔳㑡攱㐶㡤攱㈵ぢ攷〶㈷㈰ぢ㡡㡤〵㍤晦〱㘹㝣戲㙡</t>
  </si>
  <si>
    <t>Total Passengers</t>
  </si>
  <si>
    <t>Factor</t>
  </si>
  <si>
    <t>Factor * 100</t>
  </si>
  <si>
    <t>Microsoft Excel 14.0 Answer Report</t>
  </si>
  <si>
    <t>Worksheet: [trainTimetable1.xlsx]Train</t>
  </si>
  <si>
    <t>Report Created: 5/1/2012 12:34:07 AM</t>
  </si>
  <si>
    <t>Result: Solver cannot improve the current solution.  All Constraints are satisfied.</t>
  </si>
  <si>
    <t>Solver Engine</t>
  </si>
  <si>
    <t>Engine: Evolutionary</t>
  </si>
  <si>
    <t>Solution Time: 142.445 Seconds.</t>
  </si>
  <si>
    <t>Iterations: 0 Subproblems: 37079</t>
  </si>
  <si>
    <t>Solver Options</t>
  </si>
  <si>
    <t>Max Time Unlimited,  Iterations Unlimited, Precision 0.000001, Use Automatic Scaling</t>
  </si>
  <si>
    <t xml:space="preserve"> Convergence 0.0001, Population Size 100, Random Seed 0, Mutation Rate 0.075, Time w/o Improve 30 sec, Require Bounds</t>
  </si>
  <si>
    <t>Max Subproblems Unlimited, Max Integer Sols Unlimited, Integer Tolerance 1%, Assume NonNegative</t>
  </si>
  <si>
    <t>Objective Cell (Min)</t>
  </si>
  <si>
    <t>Cell</t>
  </si>
  <si>
    <t>Name</t>
  </si>
  <si>
    <t>Original Value</t>
  </si>
  <si>
    <t>Final Value</t>
  </si>
  <si>
    <t>Variable Cells</t>
  </si>
  <si>
    <t>Integer</t>
  </si>
  <si>
    <t>Constraints</t>
  </si>
  <si>
    <t>Cell Value</t>
  </si>
  <si>
    <t>Formula</t>
  </si>
  <si>
    <t>Status</t>
  </si>
  <si>
    <t>Slack</t>
  </si>
  <si>
    <t>$K$19</t>
  </si>
  <si>
    <t>Net Cost of seats</t>
  </si>
  <si>
    <t>$E$4</t>
  </si>
  <si>
    <t>Low (0000 hrs to 0400 hrs) Trains departed</t>
  </si>
  <si>
    <t>$E$5</t>
  </si>
  <si>
    <t>$E$6</t>
  </si>
  <si>
    <t>Medium (0400 hrs to 0800 hrs) Trains departed</t>
  </si>
  <si>
    <t>$E$7</t>
  </si>
  <si>
    <t>$E$8</t>
  </si>
  <si>
    <t>High (0800 hrs to 1200 hrs) Trains departed</t>
  </si>
  <si>
    <t>$E$9</t>
  </si>
  <si>
    <t>$E$10</t>
  </si>
  <si>
    <t>Medium (1200 hrs to 1600 hrs) Trains departed</t>
  </si>
  <si>
    <t>$E$11</t>
  </si>
  <si>
    <t>$E$12</t>
  </si>
  <si>
    <t>High (1600 hrs to 2000 hrs) Trains departed</t>
  </si>
  <si>
    <t>$E$13</t>
  </si>
  <si>
    <t>$E$14</t>
  </si>
  <si>
    <t>Medium (2000 hrs to 2400 hrs) Trains departed</t>
  </si>
  <si>
    <t>$E$15</t>
  </si>
  <si>
    <t>$E$35</t>
  </si>
  <si>
    <t>$E$36</t>
  </si>
  <si>
    <t>$E$37</t>
  </si>
  <si>
    <t>$E$38</t>
  </si>
  <si>
    <t>$E$39</t>
  </si>
  <si>
    <t>$E$40</t>
  </si>
  <si>
    <t>$E$41</t>
  </si>
  <si>
    <t>$E$42</t>
  </si>
  <si>
    <t>$E$43</t>
  </si>
  <si>
    <t>$E$44</t>
  </si>
  <si>
    <t>$E$45</t>
  </si>
  <si>
    <t>$E$46</t>
  </si>
  <si>
    <t>$G$4</t>
  </si>
  <si>
    <t>Low (0000 hrs to 0400 hrs) Parking</t>
  </si>
  <si>
    <t>$G$4&gt;=0</t>
  </si>
  <si>
    <t>Not Binding</t>
  </si>
  <si>
    <t>$G$5</t>
  </si>
  <si>
    <t>$G$5&gt;=0</t>
  </si>
  <si>
    <t>$G$6</t>
  </si>
  <si>
    <t>Medium (0400 hrs to 0800 hrs) Parking</t>
  </si>
  <si>
    <t>$G$6&gt;=0</t>
  </si>
  <si>
    <t>$G$7</t>
  </si>
  <si>
    <t>$G$7&gt;=0</t>
  </si>
  <si>
    <t>$G$8</t>
  </si>
  <si>
    <t>High (0800 hrs to 1200 hrs) Parking</t>
  </si>
  <si>
    <t>$G$8&gt;=0</t>
  </si>
  <si>
    <t>$G$9</t>
  </si>
  <si>
    <t>$G$9&gt;=0</t>
  </si>
  <si>
    <t>$G$10</t>
  </si>
  <si>
    <t>Medium (1200 hrs to 1600 hrs) Parking</t>
  </si>
  <si>
    <t>$G$10&gt;=0</t>
  </si>
  <si>
    <t>$G$11</t>
  </si>
  <si>
    <t>$G$11&gt;=0</t>
  </si>
  <si>
    <t>$G$12</t>
  </si>
  <si>
    <t>High (1600 hrs to 2000 hrs) Parking</t>
  </si>
  <si>
    <t>$G$12&gt;=0</t>
  </si>
  <si>
    <t>$G$13</t>
  </si>
  <si>
    <t>$G$13&gt;=0</t>
  </si>
  <si>
    <t>$G$14</t>
  </si>
  <si>
    <t>Medium (2000 hrs to 2400 hrs) Parking</t>
  </si>
  <si>
    <t>$G$14&gt;=0</t>
  </si>
  <si>
    <t>$G$15</t>
  </si>
  <si>
    <t>$G$15&gt;=0</t>
  </si>
  <si>
    <t>$G$3</t>
  </si>
  <si>
    <t>Factor * 100 Parking</t>
  </si>
  <si>
    <t>$G$3&lt;=$B$52+$B$53</t>
  </si>
  <si>
    <t>$G$4&lt;=$B$52+$B$53</t>
  </si>
  <si>
    <t>$G$5&lt;=$B$52+$B$53</t>
  </si>
  <si>
    <t>$G$6&lt;=$B$52+$B$53</t>
  </si>
  <si>
    <t>$G$7&lt;=$B$52+$B$53</t>
  </si>
  <si>
    <t>$G$8&lt;=$B$52+$B$53</t>
  </si>
  <si>
    <t>$G$9&lt;=$B$52+$B$53</t>
  </si>
  <si>
    <t>$G$10&lt;=$B$52+$B$53</t>
  </si>
  <si>
    <t>$G$11&lt;=$B$52+$B$53</t>
  </si>
  <si>
    <t>$G$12&lt;=$B$52+$B$53</t>
  </si>
  <si>
    <t>$G$13&lt;=$B$52+$B$53</t>
  </si>
  <si>
    <t>$G$14&lt;=$B$52+$B$53</t>
  </si>
  <si>
    <t>$G$15&lt;=$B$52+$B$53</t>
  </si>
  <si>
    <t>$G$34</t>
  </si>
  <si>
    <t>$G$34&lt;=$B$52+$B$53</t>
  </si>
  <si>
    <t>$G$35</t>
  </si>
  <si>
    <t>$G$35&lt;=$B$52+$B$53</t>
  </si>
  <si>
    <t>$G$36</t>
  </si>
  <si>
    <t>$G$36&lt;=$B$52+$B$53</t>
  </si>
  <si>
    <t>$G$37</t>
  </si>
  <si>
    <t>$G$37&lt;=$B$52+$B$53</t>
  </si>
  <si>
    <t>$G$38</t>
  </si>
  <si>
    <t>$G$38&lt;=$B$52+$B$53</t>
  </si>
  <si>
    <t>$G$39</t>
  </si>
  <si>
    <t>$G$39&lt;=$B$52+$B$53</t>
  </si>
  <si>
    <t>$G$40</t>
  </si>
  <si>
    <t>$G$40&lt;=$B$52+$B$53</t>
  </si>
  <si>
    <t>$G$41</t>
  </si>
  <si>
    <t>$G$41&lt;=$B$52+$B$53</t>
  </si>
  <si>
    <t>$G$42</t>
  </si>
  <si>
    <t>$G$42&lt;=$B$52+$B$53</t>
  </si>
  <si>
    <t>$G$43</t>
  </si>
  <si>
    <t>$G$43&lt;=$B$52+$B$53</t>
  </si>
  <si>
    <t>$G$44</t>
  </si>
  <si>
    <t>$G$44&lt;=$B$52+$B$53</t>
  </si>
  <si>
    <t>$G$45</t>
  </si>
  <si>
    <t>$G$45&lt;=$B$52+$B$53</t>
  </si>
  <si>
    <t>$G$46</t>
  </si>
  <si>
    <t>$G$46&lt;=$B$52+$B$53</t>
  </si>
  <si>
    <t>$G$35&gt;=0</t>
  </si>
  <si>
    <t>$G$36&gt;=0</t>
  </si>
  <si>
    <t>$G$37&gt;=0</t>
  </si>
  <si>
    <t>$G$38&gt;=0</t>
  </si>
  <si>
    <t>$G$39&gt;=0</t>
  </si>
  <si>
    <t>$G$40&gt;=0</t>
  </si>
  <si>
    <t>$G$41&gt;=0</t>
  </si>
  <si>
    <t>$G$42&gt;=0</t>
  </si>
  <si>
    <t>$G$43&gt;=0</t>
  </si>
  <si>
    <t>$G$44&gt;=0</t>
  </si>
  <si>
    <t>$G$45&gt;=0</t>
  </si>
  <si>
    <t>$G$46&gt;=0</t>
  </si>
  <si>
    <t>$D$19</t>
  </si>
  <si>
    <t>$D$19&lt;=$B$56</t>
  </si>
  <si>
    <t>$D$20</t>
  </si>
  <si>
    <t>$D$20&lt;=$B$56</t>
  </si>
  <si>
    <t>$D$21</t>
  </si>
  <si>
    <t>$D$21&lt;=$B$56</t>
  </si>
  <si>
    <t>$D$22</t>
  </si>
  <si>
    <t>$D$22&lt;=$B$56</t>
  </si>
  <si>
    <t>$D$23</t>
  </si>
  <si>
    <t>$D$23&lt;=$B$56</t>
  </si>
  <si>
    <t>$D$24</t>
  </si>
  <si>
    <t>$D$24&lt;=$B$56</t>
  </si>
  <si>
    <t>$D$25</t>
  </si>
  <si>
    <t>$D$25&lt;=$B$56</t>
  </si>
  <si>
    <t>$D$26</t>
  </si>
  <si>
    <t>$D$26&lt;=$B$56</t>
  </si>
  <si>
    <t>$D$27</t>
  </si>
  <si>
    <t>$D$27&lt;=$B$56</t>
  </si>
  <si>
    <t>$D$28</t>
  </si>
  <si>
    <t>$D$28&lt;=$B$56</t>
  </si>
  <si>
    <t>$D$29</t>
  </si>
  <si>
    <t>$D$29&lt;=$B$56</t>
  </si>
  <si>
    <t>Binding</t>
  </si>
  <si>
    <t>$D$30</t>
  </si>
  <si>
    <t>$D$30&lt;=$B$56</t>
  </si>
  <si>
    <t>$E$35&lt;=$F$35</t>
  </si>
  <si>
    <t>$E$36&lt;=$F$36</t>
  </si>
  <si>
    <t>$E$37&lt;=$F$37</t>
  </si>
  <si>
    <t>$E$38&lt;=$F$38</t>
  </si>
  <si>
    <t>$E$39&lt;=$F$39</t>
  </si>
  <si>
    <t>$E$40&lt;=$F$40</t>
  </si>
  <si>
    <t>$E$41&lt;=$F$41</t>
  </si>
  <si>
    <t>$E$42&lt;=$F$42</t>
  </si>
  <si>
    <t>$E$43&lt;=$F$43</t>
  </si>
  <si>
    <t>$E$44&lt;=$F$44</t>
  </si>
  <si>
    <t>$E$45&lt;=$F$45</t>
  </si>
  <si>
    <t>$E$46&lt;=$F$46</t>
  </si>
  <si>
    <t>$E$4&lt;=$B$54</t>
  </si>
  <si>
    <t>$E$5&lt;=$B$54</t>
  </si>
  <si>
    <t>$E$6&lt;=$B$54</t>
  </si>
  <si>
    <t>$E$7&lt;=$B$54</t>
  </si>
  <si>
    <t>$E$8&lt;=$B$54</t>
  </si>
  <si>
    <t>$E$9&lt;=$B$54</t>
  </si>
  <si>
    <t>$E$10&lt;=$B$54</t>
  </si>
  <si>
    <t>$E$11&lt;=$B$54</t>
  </si>
  <si>
    <t>$E$12&lt;=$B$54</t>
  </si>
  <si>
    <t>$E$13&lt;=$B$54</t>
  </si>
  <si>
    <t>$E$14&lt;=$B$54</t>
  </si>
  <si>
    <t>$E$15&lt;=$B$54</t>
  </si>
  <si>
    <t>$E$35&lt;=$B$55</t>
  </si>
  <si>
    <t>$E$36&lt;=$B$55</t>
  </si>
  <si>
    <t>$E$37&lt;=$B$55</t>
  </si>
  <si>
    <t>$E$38&lt;=$B$55</t>
  </si>
  <si>
    <t>$E$39&lt;=$B$55</t>
  </si>
  <si>
    <t>$E$40&lt;=$B$55</t>
  </si>
  <si>
    <t>$E$41&lt;=$B$55</t>
  </si>
  <si>
    <t>$E$42&lt;=$B$55</t>
  </si>
  <si>
    <t>$E$43&lt;=$B$55</t>
  </si>
  <si>
    <t>$E$44&lt;=$B$55</t>
  </si>
  <si>
    <t>$E$45&lt;=$B$55</t>
  </si>
  <si>
    <t>$E$46&lt;=$B$55</t>
  </si>
  <si>
    <t>$E$4:$E$15=Integer</t>
  </si>
  <si>
    <t>$E$35:$E$46=Integer</t>
  </si>
  <si>
    <t>Medium (0000 hrs to 0400 hrs)</t>
  </si>
  <si>
    <t>Low (0400 hrs to 0800 hrs)</t>
  </si>
  <si>
    <t>Medium (0800 hrs to 1200 hrs)</t>
  </si>
  <si>
    <t>High (1200 hrs to 1600 hrs)</t>
  </si>
  <si>
    <t>Medium (1600 hrs to 2000 hrs)</t>
  </si>
  <si>
    <t>High (2000 hrs to 2400 hrs)</t>
  </si>
  <si>
    <t>㜸〱敤㝤㜹㝣ㄴ㔵搶㜶摦㈴摤攴㌶㕢戱㠹㈰㈲㈰㔱〴挴㠴ㅤㄴ㑤㐸搸㔷〹㡢ㅢ〳㑤搲㑤ㅡ㤲㌴㜶㜷㔸ㅣ㘷挴㝤挳㘵摣挶㝤㘱摣㜵搰㜱搷㜱挳攵㔵㤱挱㜱摦㐶㐵㐵㜱摣㜵㜴㜰攷㝢㥥㔳㔵㐹㜵㉤㐹挶昱晤㝤晥昱ㄶ改挳扤攷㍥㜵敥㍤㑦摤㕢㕤㝤敡㜴㜵㐸㠵㐲愱㥤搸昸㍦户〲ㄶ㝡㔵慥挹㘴攳㜵㐳捡㔳戵戵昱慡㙣㌲㔵㥦ㄹ㔲㤶㑥挷搶㑣㑦㘶戲昹〰㐴ㄶ㈵搱㥥〹㉦捡㈴㡦㡡ㄷ㉥㕡ㄹ㑦㘷〰ち㠷㐲㠵㠵㍡て敤㍤慣㤷㘱㔷㌴昷搲〵ㄴ㐰㠵㜴㠴愲つ㐵㈱㠵愶㠸㔲戴愵㘸㐷搱㥥愲〳㐵㐷ち㠳愲ㄳ㐵㘷㡡㉥ㄴ㕤㈹扡㔱散㐲搱㥤㘲㔷ち昶慦㝢㔲散〶搱慥ㄷ挴摣昲昱戳㤶㉣㠳㌷㤵搹㔴㍡㍥戸捦㝣㜳捣攳㑡㑡㠶㤴っㄹ㍡㙣㑣挹㤰攲挱㝤捡ㅢ㙡戳つ改昸戸晡㜸㐳㌶ㅤ慢ㅤ摣㘷㜶挳㤲摡㘴搵戴昸㥡戹愹攵昱晡㜱昱㈵挵挳㤶挴㠶㡦㉥ㄹ㍥㘲㐴㘲捣㤸搱敤㜶㠷攵㤹攵攳㘷愷攳㠹捣㉦㘵戳㌷㙤捥㉡ㅦ㍦㘴㘶㍣晢㑢搹摣〳㌶㘱戲㈲㔵ㄷ㑢搶晦㐲㐶挳㍣愶㈳㉡攲㔵㐹ㅥ晣㜸㍣㥤慣㕦㍡〴挳捥㈱ㅡ戵㔱㐳捡㌲㤹㠶扡ㄵ㥣㐷攵昱摡摡㌹昱㠴ㅣ昴扡㡡㑣㜶㜶㉣㕤㤷㘹㔷㐷晥攲改㜸㝤㔵㍣搳愱㙥挲敡慡㜸慤〵捣ㄴ搶捤㡦愵㘷挶敡攲〵㉣㜴慣㌳㡦攱㤴敡㜸㝤㌶㤹㕤搳扥㙥㕥㈶㍥㈷㔶扦㌴㑥㐸戸㙥㔲㐳戲㕡ㄵㄴ攰㉦㤴扦户摦挸攴㐰㘱㍣㜵攵㌵戱㜴㔶㙡㍣㠴㈵㝥㔸挷㜴ㄱ㉦㜲挶挵㈹搵挷戵ㄷ㡦㔹㘵戲㙥㕡㍣㕤ㅦ慦㘵㈷㍣㤲㠳㕣㈰㈱挸㍣づ㡤㑣搹敥昰㈸愹戶搶攲愳㉦散㈵搲〷挲愸㤸㥤㑡㘶㌲愹晡挱㜳㘲搹昸戸攱㈳㜴㕦㘸㜵㍦戶敦〹㤱㕦㍥㙣戴敥㑦㔵ㄱ㠴㉡㜸つ㑢摡㘹㠸换㉡㙦㔱㉣㙦搱㤲扣㐵㔵㜹㡢慡昳ㄶ挵昳ㄶ㈵昲ㄶ㉤捤㕢㔴㤳户㈸㤹户㘸㔹摥愲攵挰搸㕢㘱㥢㌶㜹搶昶攱捤昷扥㄰愹㍦㘹搶扤昷㥦㝡捣捤ㅢ㑥㍦㔳㜱ㄵ换㐹㘰㙦ㄴ摣〳㉢搶〳愰搵晢㐰㐴〶ㄲ㔸㍥扣㐴て愲㙡㌰㠴㔲捦㘳㘰ㅣ摣愲㘳㉦㕡㌰㙡敢㌵㤳㑦㤸㜹摣㡡搹ㅤ挷扥愸㜸㕡㄰慢㐳㔰㜰㔹ㅤ㕤慣昷愳㠹㘲㠸㐸〹㠱攵挳㡢昵㔰慡㠶㐱㈸戵搹戲慡㉦扥㝥㤷〹〷摥㌸攱攲昸搴㐷慥敥㌵戱㡦攲㜹㐶慣㡥㐰挱㘵㜵攸〸㍤㤲㈶㐶㐱㐴㐶㐳攴㤵㡦搴㘳愸ㄹぢ愱搴攳㤶搱ㅤ㙦ㅤ㜶昴慣ㅤ㥢愷摦愹㜶㘶敥ㅣ摢㈳愱㜸摥ㄲ愳〷愰搰㈹昷挸㤴㤴㡣搰攳㘸攳㐰㠸挸㐱㐴㤶てㅦ慥㑢愹㉡㠳㔰敡㐱换散晣攵摢摥散㌰㘲攵戴㜵㑦㙤搸搰㙢摢户㌳ㄴㄷ㠵㤸㉤㐷挱㙤戶戸㔸㔷搰挶〴㠸挸㐴㈲换㑢㠶改㐹㔴㑤㠶㔰敡㙥换散晡ㅤ换扡捦㕢扥愵散昲㙤㔷㕤摥愹昷㡥㘹㡡攷㔶㌱㍢ㄵ〵ㄷ〵㘰㜱ㅡ㑤㑣㠷㠸捣㈰戰㝣搸㈸㍤㤳慡㔹㄰㑡摤㙡㔹敤㌲㜰搴户㍢ㅦ摢㔰㝡㕦昴㠹㐷敡扢㥤昱㝢挵㤳戵㔸㍤ㄸ〵户搵ㄱ㝡づ㑤㔴㐲㐴收ㄲ㔸㕥㔲慣攷㔱㌵ㅦ㐲愹ㅢ㉣慢晦ㅣ㌹晦㑦〳挶㙣㥦㜱挷慢敦㙣扡戴昳愶㤳㔴㕢㠲昱㡡ㅣ〲攱戲㍡戲㔸ㅦち慤㍥㡣敤㠷㐳挰敡㔰㝤〴㔵ぢ㈱㤴㕡㙦㔹㍤敢扢㉤摤戶㙦㕣㍣攳慥㐷摦㥦㝤晥㤳㕦ㅤ慢昸㜶㈲㔶ㄷ愱攰戲ちㄳ㡢愱搵㌱㠸挸ㄲ㠸扣昲攱扡㡡㥡㙡〸愵㉥戱㡣㘶摦搸㙢搳㤲㍥㙦㡥㍦昵搱㐳晥搶㝦敦㙢㕥㔵㝣㝢ㄲ愳〹ㄴ㕣㐶㐱敢㔲㥡愸㠱㠸㈴〹㉣ㅦ㍥㔲㉦愳㙡㌹㠴㔲攷㔹㔶敦㌸攳摤搴㌳㍤㡥㉢扢攴挵㝦㝤戸㜱戱㝡㕡昱晤㑥慣搶愱攰戲㍡慣㔸搷搳㐴ち㈲戲㠲挰昲㤲攱晡㐸慡搲㄰㑡㥤㘱㔹摤㌴昵挴㠲晣㡥㐵㘵昷慡㔳㝦㙡搸慦愶㐶昱つ㔴慣㘶㔱㜰㔹挵摡㙡愰㠹㤵㄰㤱㔵〴㤶攳散戲㥡慡㌵㄰㑡㥤㘴㔹㙤戸㙣攱㤸敢㑥㝥㜴敡㥦㙡捦㕣戴㙤昵㤸㠷挲㝣㐷ㅥ收㜷㜶㜳㥦㌸㈷攲つ户㉡㤶挹㕡攷㜴㉥㥦㕦昶㤴摦昲ㄹ㝦㘲扡敡㝦晦㡣㡦㑥㝥㤱㌳扥晥㉤搹㍦ㅡ㈲昲㍢㠸㠲昲㔴㈶慢㝦㑦摤㌱㄰㑡慤戵㡥挸愱捦晦㔸戲昰戴换换㙦摡晢昹捡ㅦ扦㍦㝡㥥攲攵㤱ㅣ攷㘳㔱㜰ㅤ㘷捣挹攳㘸攲㜸㠸挸〹〴㤶㤷㤴攸ㄳ愹㍡〹㐲愹㌵㤶搵㘹换摦つ敦昵㑡㘲捡㤹摦㕣㔱搲攱愳〱㘷㉡㕥㙦㠹搵㔳㔰㜰㔹挵散㌹㤵㈶㑥㠳㠸㥣づ㤱㔷㍥㕡慦愳收っ〸愵搲㤶搱昸㡣摢㜶扦㜳散搷愵攷㜷㜸㝥戳慥㕢㌷㕦昱晡㑤㡣㥥㠵㠲换攸搰㘲㝤㌶㑤晣〱㈲㜲づ㠱攵挳㐶敡㜳愹㍡て㐲愹攵㤶搵攴㙦㑦晡㝣晢〵㡦㑦晡昳㔱㐵户㉦愸㌰〶㈸㕥㄰㡡搵ぢ㔰㜰㔹挵㠹昹㡦㌴㜱㈱㐴攴㈲㠸扣昲ㄱ晡㘲㙡㉥㠱㔰慡摡㌲晡挶㘹㍦㥥㜶㝣㑤摤搴戵ㅤ㝡摤㤶㜸昸戱㠱㡡ㄷ㤸㘲昴㌲ㄴ㕣㐶㌱搴换㘹攲ち㠸挸㤵㄰㘰㜵㠴扥㡡慡昵㄰㑡㉤戴慣㕥㍣昹搱㑦㝦㜸㘰摢昴慢㔷昴晦晢晢㔷散㤸慤㜶㈱ㄸ慦挸搵㄰㉥慢挳㐶攸㙢愰搵搷戲晤㍡〸慣挹愱晡㝡慡㙥㠰㔰㙡扥㘵戵捤扡挱ㅦ㕤昶㐶晦㐹㈷慤㕡㜶搳㤸㠷㍦晢㑡昱ㄲ㔸慣摥㠴㠲换㉡〶㜶㌳㑤晣ㄹ㈲戲㠱挰㜲㜴㜴ぢ㔵户㐲㈸㌵换戲晡㐳挹扥挷敥㤸㌹㜶敡つ㙦㕣㕢搸㉤摡晦㈹戵㉢挱㜸㐵㙥㠳㜰扦㌳㠱㠲摢愱搶㜷㄰㜰㈷㐴㕥昹ㄸ㝤ㄷ㌵㜷㐳㈸㌵搹戲㍡愸攴㤵ㄱ捦晤敤戲㐹㌷昶㥡㜰搹㘱愷㑥㥤愰㝡愰㔹慣摥㡢㠲㙢慣㌸搹摦㐷ㄳ㝦㠵㠸摣㑦㘰昹戰㌱晡〱慡ㅥ㠴㔰慡捣戲晡㑣㥦㍤昶愹㕣搷戶昴搶ぢ㘶㝤昶搵㙦ㅦ搸㑤昵㈴ㄸ慦挸挳㄰㉥慢㤸慤ㅢ愱搵㡦㐰㐴ㅥ㠵〰慦挳昴㘳㔴㍤づ愱搴㔸换敡㌷敢㝢㍥㕦扣敢收愹て㑤敤㜳挱摤敢㥥㉣㔶扢ㄱ㡣㔷攴〹〸㤷㔵㥣㤷㥦㠴㔶㍦挵昶㑤㄰㜹攵愳昴搳搴㙣㠶㔰㙡㤸㘵昴昱扥敦㘷㉦晣攱愹㈹㙢㔷㑣扣㘴㘸敤㤹ㄷ户摢㠲收㠳慤慢扤㡡㜴㙣ㄵ慥㥦㥢㉥捤㠷づ㈹收扦㤶㍦㤳攰㈳㐹㘲㐴㘲㔴愲愴愴㝡㐴㜱㙣㔸㉣摣ㄷ㘶㕢㝢昱换㜳㜸扢挴㠲㘴㝤㜵㙡㤵㕣つ昷ㅡㅦ换挴㥢㑥㤵㠳慣戶昱愹㠶晡敡捣㙥晥㡤㤵㔹㕣㤳昶㜴户㌵ㄹ昱散㔶㠹捦ち昱㡣昴搷摢扤摢晣㔸㙤㐳扣㙣㜵搲㙣摥摤搵㡣㑦ち愹㈵挱慤ㄳ搳昱㈳ㅢ㕢㍤㈳㉡挳㐷搹㤵㘲摢攳愵搹㘴㡥慢㑦㜹㑤㉡ㄳ慦㤷攱つ慡㥢㥤慣㕡ㅥ㑦㔷挶昹㐱㌸㕥㉤慥㜶㘳㤳昵㜱㘵搰慣㝡㌸㡡て㈰搵晤㥣摡挴㠴搵搹㜸㝤㜵扣ㅡ攳㕤ㄱ㑦㘷搷捣㡤㉤愹㡤敦㤲〳㌱晢㐴㐳㡦ㅣ昵挴㔴㔵㐳愶㍣㔵㥦㑤愷㙡㜳㕢捡慡㔷挶昰ㄱ愹㝡㐶慡㍡㡥㑦㌸〵摣㐲㉡㤴㥦慦㔴㘸愰摦ㅢ㌱敤㘶㠶挸㠱㜰ㅣ攲摤㜱捣㜷捤㥤㜶㐳收挰㍢㜸㔱ㅢ攷㥣捣敢摦㠲㌱戱㑢㌳晢〴〳ㅤ㍥㌱㙡㐰昴㠰㘰戴㡣戱昱挸晤敦㠲昳昲扡㔸摥㑦㔸㠹㡦㤱㤳㘳昵搵戵昱㜴戳㌱て挵ㄱ改㘷㈰挲挵㔸捤㠱散ㄵ〰愱㔶慢㌵攱㔵挹敡㙣㑤愴㈶㥥㕣㕡挳㙢㉥挴㐵ちぢ㐹慤㘷搳捦㐲愵㥦愳㜸ㅥ㈲ㅡつ㐵㕥㈰㈸ㄲ搵㉦㥡昵㜰㍦晣晦㥦㝦㐰捤挳㕥㕡㍥㄰㈳㝡㤱〹搷攱㈲㉣㤳㥦敦攷攵攴㔸愶㈶换改搹㝣㈳敤扤㐴昱㌲㐴戸㍦㐴㡢㥦㝦㜹摤㔹挰㡦昹敤敢㉡攲㠹ㄸ㠲㉢戲扡㔵㉣㕣㘷㝥㕥慦㠸㘷慡㌴㍦搸㑦挱㕡㔹ㅤ㐱〹㡢扦㕤ㅤ㘷㝦㝣㜵戶㈲㤶㡤戵愹㐳㠸〰㐷㐹〳㌴㐸昶㌲㑢摣戳扤攸散扤愳㔶つㄶっ㈹㍡慣戴ㄵ㠵㘹〹ぢ〷敢㈵㤴㙦挹收㥤挰搸㜹㐹ㄷ㜱㑦昴摣㡦晡㠸㐰㔴㑦㡡搷捦㕤戳㈲㥥㈱扣㌰搲㉣㤵敥攵㐵㘳戳慡㤶捣换㈶㙢㌳㐳㌰搲㐹改㔴挳㡡㕦搲づ㙤改㔷㈰散㉤扣㌷㘶㜱敢㝤〲㕤愱㌶㉢㜹㙣ㄶ㉤ちㄵ搲ㅡ㌵㝡㑦ち捥㔶ㄸ摢㠹晦㘴搳晦挰㝦搱收摡挲㐵㐰晣㈷㘱㤱㌰昰敤敡挰搰摣㜴㕣〲㍤㠵㔲〱摢敤敢ㄶ愴搲换㤷愴㔲换㌹㥦㍡㐸㉤㔳ㄳ㡦㘷ㄹ㍣㘹㙢〵㡢㈴㈸愴㔴㝥㝥㑥㐰挴ㄱ㘵搹〳昶㈳㕢㈱摡㤷搵搶昶戱㉤㘶㈲㙦㐳㤵㡦㌰㑥攴ㅤㄴ扡㈲㈰㤸慣㥦㥢慣㡢换㕡㈹ㄹ戲扡㌶戳㕡敤づ捦ㄹ捥戸敡捥ㅥ慢㝥慡㘸㍦敤扥㉦昶敦摥攳摡㙢扡愸㕥㔶㠳㈷㝡㌲〰戶晡攲愵摦㠳㔰㍤〱攳ㄹ〵攵摣㑤㙦㐷㕤㝦㐰昱㑦〸㥣ㄷ㠴㘹㥣ㄶ㍥㌲慢㙡ㅦ晣捦㔳㠳晥㤸攲ㄳ〸㌵〸㠲ぢ㔳㝦ち㘱㙦慡ㄳ散昳㜸换㌱ㅢ〸戵昷㤸㝤〹㙤㔴㌷搳愶〶〳挱攳愶户㔲㤰ㄹ㑤㔶㔴ㅢㄸ昶㈵㈰㘲㌵㜸〲㍤晢㘱㌷㈱攰㝢敥㕦〰㤸㍦〱㍦戲㡦㥦㈸挸㡥㠳〰慥㕥㔴㔵㌱搴㐲㐰ㅥㄴ㍡ㅦ㐲つ㠵㑡〸㤰㌰㌶㉡摣搴昷㍦㌹〸㈸㠱挶㑢㐰㈱㙤敡㘶摡搴㌰散攷㐷挰ㄷ㌰敥㑢挰攷㔶㠳㈷㈶㌵ㄲ㤶晡㜲ㄴ㥤㌸攴㑦〱昳㈷愰ぢ㥡㜵㔷㡡㙥㄰づ〲扡㥢㔵㌵ち㐶㠴㠰㕤〹敡〱愱挶㐰㈵〴昴㐴捤摥搴㝢㑥〲㐶㐳敤㈵愰㌷㙤敡㘶摡搴㔸散攷㐷挰敢㐱〴扣㘶㌵㜸攲㘷攳㘰愹㉦㐷戱㌷㠷晣㑡㈰〱晢愰㔹て愴ㄸ〴攱㈰㘰㕦戳慡づ㠴ㄱ㈱㘰〸㐱晢㐱愸㔲愸㠴㠰㘲搴散㑤㍤攳㈴攰㈰愸扤〴っ愷㑤摤㑣㥢㉡挳㝥㝥〴㍣ㅥ㐴挰㘳㔶㠳㈷搲㔷〱㑢㝤㌹㡡㜱攸㔴㍤ㄲ㐸挰㐱㘸搶愵ㄴ㘵㄰づ〲捡捤慡㥡〰㈳㐲㐰〵㐱ㄳ㈰搴㈴愸㠴㠰㠹愸搹㥢扡搷㐹〰挳㠷㕥〲愶搲愶㙥愶㑤㑤挶㝥㝥〴摣ㄲ㐴挰〶慢挱ㄳ㤳㥣〶㑢㝤㌹㡡㑡づ昹收㐰〲收愱㔹捦愷㔸〰攱㈰攰㔰戳慡愶挳㠸㄰㜰ㄸ㐱㠷㐳愸㤹㔰〹〱㐷愰㘶㙦敡㑦㑥〲㘶㐰敤㈵㘰㌱㙤敡㘶摡搴㉣散攷㐷挰㐵㐱〴㕣㘸㌵㜸挲愷㜳㘰愹㉦㐷㤱攴㤰㉦〸㈴㘰㌹㥡㜵㉤㐵ㅤ㠴㠳㠰㤴㔹㔵㤵㌰㈲〴慣㈰攸㐸〸㌵て㉡㈱㈰㡤㥡扤愹㌳㥣〴捣㠵摡㑢挰㑡摡搴捤戴愹昹搸捦㡦㠰攳㠳〸㌸捥㙡昰㐴㝡て㠵愵扥ㅣ挵㌱ㅣ昲摡㐰〲㡥㐵戳㍥㡥攲㜸〸〷〱㈷㥡㔵㜵ㄸ㡣〸〱㈷ㄱ㜴㌲㠴㘲㑣㔸〸㌸〵㌵㝢㔳慢㥣〴ㅣづ戵㤷㠰㜵戴愹㥢㘹㔳ぢ戱㥦ㅦ〱㜵㐱〴搴㕡つ㥥愰昴㘲㔸敡换㔱㥣捦㈱㉦ぢ㈴攰㡦㘸搶ㄷ㔲㕣〴攱㈰攰ㄲ戳慡㘲㌰㈲〴㕣㑡搰㘵㄰慡ち㉡㈱攰㜲搴散㑤挵㥣〴㉣㠱摡㑢挰㝡攰愳扡㤹㌶㔵㡤晤晣〸㔸㄰㐴挰㝣慢挱ㄳ㐰㕦ち㑢㝤㌹㡡㥢㌸攴戹㠱〴晣ㄹ捤㝡〳挵㉤㄰づ〲晥㘲㔶㔵つ㡣〸〱户ㄱ㜴㍢㠴㕡〶㤵㄰㜰〷㙡昶愶愶㌹〹㐸㐲敤㈵攰ㅥ摡搴捤戴愹攵搸捦㡦㠰戲㈰〲㑡慤〶㑦慣扦ㅥ㤶晡㜲ㄴㅢ㌹攴〳〳〹㜸ㄴ捤晡㌱㡡挷㈱ㅣ〴㍣㘱㔶㔵ち㐶㠴㠰㈷〹㝡ち㐲ㅤ〹㤵㄰戰〹㌵㝢㔳㈳㥣〴慣㠰摡㑢挰ㄶ摡搴捤戴愹㌴昶昳㈳㘰㔰㄰〱〳慤〶捦㙤㠹〶㔸敡换㔱扣捣㈱て〸㈴攰㔵㌴敢搷㈸㕥㠷㜰㄰昰㠶㔹㔵㉢㘱㐴〸㜸㤳愰户㈰搴㙡愸㠴㠰慤愸搹㥢摡挳㐹挰㉡愸扤〴㙣愳㑤摤㑣㥢㕡㠳晤晣〸攸ㄶ㐴㐰㔷慢挱㜳〷攵户戰搴㑣愴㉥攷愶㐵㔷㘰㜳㈲㜵敤ㄲㄳ㤳戵搹㜸㕡㠲㌱ㅤㄳ昸捦扣ㄱ㉦昵昶っ㐰愵㘳㔵收㉤敥慥㠹㜲挴愰昰昱㈵扢㐶〲㉤〲昱挴挰捣㄰搱晦㐵晡㝥㜵㤱㍥㠹昳攵㐴晢㥡㠹愴㘱搲戸㘲㝤捤㠳ㅤ㤳㠸㐱㉥摦捦攵㌲㕦㠶挰㜲敥㈴㈳摥ㅤ㐴㤰昴㠶㐶扣㜳ㄲㄲ㕤ㅣㅣ〱攴㘴昷㑥㔲敥ㄴㄸ㙤摢㠲挶晦㡢㔵扡昳戳捣㔸攵㈷㍣ㄳ㝥㑡昱ㄹ挵攷ㄴ㕦㐰愸づ搶㘹㤶㙦㈸㈷㠳挰晢昳㐲㈱㥥㔶㐳晡㕦挴㝣㐵昱㌵㠴攳㌴扢〳搵挸㌷㄰ㅤ敤㍢戹㝤捣㈹㠶て攱扣㑢㈹愷摥㙦戹攳㜷㄰敤扥㠷㤸㌹㌹㕥㡢戸昷㉦㤵ㄳㄵ晥㍤扡㘹㍥㔲㠷昹搳ㄹ愰㕤敡㉡搷搴㔷搵愴㔳昵挸㑣㘳〰戱慣ち㐹㐵ㄹㄵ㡢搴㑤㑦㤵㌷㘴㈳㜵㤳㤳昸慦㕤摤㥣昸㡡㜸㉣㕢㡥晢ㅡ㠸㑥㑥挷摤㘹㠹㍤㑥愹㕥晤晦㌳㌶ㄹ㉡㠰ぢ㈱〵〲敤昰愴㜲慦㕥㌳㑡㘸搱㍢愴㈲㠵〴戵戸攴收㤱昶㐸〴㜱收㕦㘱昰㌱愴㝦挰攸慥昸攲挶晤㡢㉥扢㘵愷昵晦㌱〸晤挸愶㝦〷愷扤敦挴っ㔸㐵㥢㙢㔳挷㘰扦挶㜷攲㐸〱㘶㜲㍥愶㠱ㄹ㤸晡敥挷㠰戸捣户㔶㠳攷敥昹㜱戰搶㤷㈳㈹㠴㈱戵〳㌰晦戸㑣ㄴ捤扡㉤㐵㍢〸挷㍡改㘰㔶搵昱㌰搲㡦㠶㍡ㄲ挴ㅣ㐸㜵㈲慡㜲㌹搲〹㌵㝢㔳㥦愲㡦挶挸摣〹㔰㝢㐹攸〶㝣㔴㌷搳愶㜸昷扥㤱〴晤㌶慤扣〳愱戶〵ㄱ昰慥搵攰戹搱㝦㉡㜶ㄳ〲㝡㜳挸㙦〷ㄲ搰〷捤扡㉦㐵㍦〸〷〱晤捤慡㍡つ㠶晡㜱㈰㐵〴敤〵愱搶愱㉡〴散㡤㥡扤愹㔷㥣〴㥣づ戵㤷㠰㐱挰㐷㜵㌳㙤敡っ散攷㐷挰㤶㈰〲晥㘶㌵㜸㤲ㄲ捥㠶㈵㈱㘰㌸㠷晣㜴㈰〱㈳搱慣㐷㔱㡣收攸㥡㘲戳㘳捤慡晡〳っ昵愳㍢晢ㄳ㜴〰㠴㍡ㄷ㔵㈱㘰ㅣ㙡昶愶ㅥ㜱ㄲ㜰づ搴㕥〲捡㠰㡦敡㘶摡搴㜹搸捦㡦㠰㝢㠲〸戸摢㙡昰攴㑦晣ㄱ㤶㠴㠰愹ㅣ昲㥤㠱〴㑣㐷戳㥥㐱㌱㤳愳㙢㈲㘰戶㔹㔵ㄷ挲㔰㍦扡㜳㌰㐱㜳㈰搴挵愸ち〱㤵愸搹㥢扡搹㐹挰㐵㔰㝢〹㔸〰㝣㔴㌷搳愶㉥挱㝥㝥〴慣て㈲攰㉡慢挱㤳敢㜱㌹㉣〹〱㡢㌹攴㉢〲〹㔸㠲㘶㕤㐵㔱捤搱㌵ㄱ㤰㌰慢敡ちㄸ敡㐷㜷㤶ㄲ㔴〳愱慥㐲㔵〸㐸愲㘶㙦敡〲㈷〱㔷㐲敤㈵愰づ昸愸㙥愶㑤慤挷㝥㝥〴慣ぢ㈲攰㜴慢挱㤳㤶㜲つ㉣〹〱㉢㌹攴㔳〳〹㔸㡤㘶扤㠶攲㈸〸〷〱㐷㥢㔵挵摣㤵㝥㜸改摦ㄱ昴㝢〸㜵㍤慡㐲挰㌱愸搹㥢㕡敢㈴攰㍡愸扤〴ㅣて㝣㔴㌷搳愶㙥挰㝥㝥〴慣っ㈲愰挱㙡昰㘴搰摣っ㑢㐲挰㍡づ㌹ㄳ㐸挰㤹㘸搶㘷㔱㥣捤搱㌵捤㠰㜳捣慡晡㌳っ昵愳㍢攷ㄲ㜴ㅥ㠴扡〵㔵㈱攰㝣搴散㑤㉤㜳ㄲ戰〱㙡㉦〱ㄷ〱ㅦ搵捤戴愹㕢戱㥦ㅦ〱㡢㠳〸㔸㘴㌵㜸㤲㝤㙥㠷㈵㈱㘰㍤㠷扣㌰㤰㠰慢搱慣慦愱戸㤶愳㙢㈲攰㝡戳慡敥㠰愱㝥㜴攷〶㠲㙥㠴㔰㜷愱㉡〴摣㠴㥡扤愹戹㑥〲㤸㐱攴㈵攰ㄶ攰愳扡㤹㌶㜵㌷昶昳㈳㘰㙡㄰〱㔳慣〶㑦㕥搲㝤戰㈴〴摣挳㈱㑦ち㈴攰㍥㌴敢扦㔲昰ㅡ摡㐱挰㠳㘶㔵晤ㄵ㠶晡搱㥤㠷〸㝡ㄸ㐲㍤㠰慡㄰戰ㄱ㌵㝢㔳〷㍡〹㘰戶㤳㤷㠰挷㠱㡦敡㘶摡搴㠳搸捦㡦㠰攱㐱〴っ戳ㅡ㍣㈹㔴ㅢ㘱㐹〸搸挲㈱㤷〴ㄲ昰㜷㌴敢㘷㈹㥥攳攸㥡㘶挰ぢ㘶㔵㍤〲㐳晤攸捥㡢㔰攸㤷㈰搴㘳愸ち〱㉦愳㘶㙦㙡㠰㤳㠰㐷愱昶ㄲ昰㍡昰㔱摤㑣㥢㝡ㅣ晢昹ㄱ搰㍢㠸㠰摤慤〶㑦戶搷㤳戰㈴〴㙣攳㤰㜷ぢ㈴攰㝤㌴敢敤ㄴㅦ㜰㜴㑤〴㝣㘸㔶搵㔳㌰搴㡦敥㝣㐴搰挷㄰敡㘹㔴㠵㠰㑦㔰戳㌷搵搹㐹挰㈶愸扤〴㝣〱㝣㔴㌷搳愶㌶㘳㍦㍦〲ち㠳〸㘸㘳㌵戸㌳搳挲捦挰搲㝦㤰㔱搴㤶〳㑥捣㑦挶㔷㌱〵愲㐳〲㕦捡㈸㙦挸㘴㔳㤲慦搱㍥㔱㤱㥡㤹捡㔶㈴㌳㉢㙡㘳㙢扡㈴慣挲㠲㥡㜸㍤戲愹搲㐸慡㜲改㔲㉢㔶挴慢㜵愲㌲搵㤰慥㡡㑦愹昸㌵㘴㕢挱㍦ㅣ㍡㐹戴捡㔳搸㝥㕥〲ㄱ㑣㈸捣ㄲ㙣愱昰戳㌰攸捥〳㜱挴㑥㥡挲㜴〶㠰ㅤ㥢ㄸ㥤㥢捣搶挶摢㈶愴㕤捡㠵〹戰㠸ㄴ戵敡㌶㠹戹㌵挸㡦愸㘸㥦㤸㤴㑥㔶搷㈶敢攳㍣ㄸ〸晤昱㥢㉥搳攳㑢㤱㡥㌶㍢㤵㐹昲㕢㌸敤ㄳ㜳搳戱晡捣ち㘶搶㔴慤改㥣㔳㤳㡦挱攱挴昸㘴㝤〶摤挸㔱㘴戹㘳愲戲㈶戵ち㕦〸㙢愸慢㥦ㄴ㕢㤱昹㔵ㅣㄵ挵挳㈲㥢ㅣㅡ㤵愷昲昲㔴㘱㕥攱捦㍤㍥㤱敦戰挶扡㕡摦戴改㠳㠹㥡㑤㈷㤷㌴㤰㌱改㘴㈸㘴〱㠵ㅣ挴㔰昸㌹㤴㥡㠹㝦㌱ち㘶㘵〹㌲〳㡥㠳捤㐹㝢昷㑤挶㙡晣㥡ㅤ㈳㕦晡㝢㡣愷摤て㄰㔳㈷捤㥢搲㤴ㅢ晡㕦㝤㘷㉤晣㍣㉣扢愳ち敥愹搷㤸㡡搷つ攰づ收ㅣ愲㡥㔳ち㑢ㄳ㔳㠱㌵昷扣㡣㈶〴挳㈹摡愱愹㌸ㄱ搹㕣敤ㄲ搳㘳㑢攲戵㠸ㅦ搵挵戲ㅤ捣ち㘳㠱㜵戱摡㡣搵㔶㥥慡慢㡢㜱捥㜱扥㔶㔶挵㙡攳㠵㠹戲㠶㙣㙡㐶戲㕥㈷㈰㘴㘲㕡慡搸㙡愸㘲慢㐵搵㉥㌱㠷挹愹㔲愶慤搴搲㔸㍡㤹慤愹㑢㔶ㄵ戲挲〴搲㕦挵㘴挵敡㉦〰㤹昶㘶㥦㑣摣㔱㉤㌳扥㠳挳㍤〴㌱㌶㔲挷挳㡦㈹㥤愷㈲昸愷㝥㘶敥㈲捥㍣昲㡥愲㝦㠲戵㌰㕥㔰㔸慢攷㜳挶㔹戸㝤捥㕢戱㜲㜶㔲㉦愲㑡慤摥〹㈸ぢ㝣ㄵ扣〴搱㙣㘲㕢ㅢ〰愲搳㔳戱敡㠹戸昳㤰㑡户戱扥㘳㔹㠸㐳换㜳㑤摡㘰慡㘱㌹戲㔷㤱ㄵ扢㌲㔹ㅤ㑦ㄷ㔲㔱㠹㐸㕤〱㤳ㄴ㈳收㌱㐴ㄴ㈷㍦ㄴづ户㉤昴敢㙢㡡㙤慢扦㤵挰攵晣㡥敡ㄴ㡦晤㡦てㅥ捤㤴づ戸㈵敦㔱捣攱搶ち㐲扤っ㈵晤㜱〱昲〸㐰昷愱昰㉢㘸㜴ㅦ㥢摣慣㍦攴〶㙡㠰ち攴摢㠹捣㐷㉣㐴敥㥥㈴㌲㠶挵㤱戶㡥〴挴㠸㤹㝢㔸㘸㝦攵㌱㔲㠹㔹ㅥ慦㡥㥡㈷㔸挶㈹㜹㌸昲昲ち㜰愸㈳敥㕢㐲㥥㙥㘱慣慥㌲㉥㤹㠹慡㌷㠶㄰㈹挰㠸摢㜲戱挰晥㈲㝥ㄵ昰〵㘸ㄹ㕢挳㝦戲㐵愳㍡〲㑣㈸慡晥〱㘹㍢ㅥ愵挶㘴愶つㅤ㉦㠴㔰敦㐱挹昷㝦ㄴ敤㜷㉢戵ㅤ㌵扥㘳㠵㈲晣㈲㙦慢捦㤰敡〳散挲戳愴㡥搲昲㍦㔱攲挹愷㜱㌲戶㠳戶攵挹昸ㄱ昷挰㑢户愷ㄱ慢愲㍥㐶挱昶〳㐵摢㡦づ挰攸㡥〴㝥攲て㌰〸攸㐴挰愷〰昰㈸㐷㍡愳搶挴ㅥ扥慦攸挳㕥㔷㘰挰摥㤷づ愳㥣㔱ㄶ㝢摤㘸㜴ㄷㅡ晤ㅥ㑡㌷㝢㍦㐲㘷戲搷ㅤ㤰搶戳昷ㄳ昶ㄳ昶㜶愵㘵ㅥ换ㅣ昶㝡㐲摢㌲㝢㥣㔷挲摥㙥㌴〲ㅢ昲㘲捡㥣て㝢扤㠰搱扢ㄳ㤸敦て攸㑤挰ㅥ〴ㄴ〰㈰散昵㐱捤挱㕥戱ㅦ㝢晤㠰〱㝢捣戲戳㝢㜵捣扤㍤㘹戴㍦㡤㌲㈳捥捤ㅥ搳攰㑣昶㡡〰㘹㍤㝢㕤戱㥦戰户ㄷ㉤㌳㠵㉥㠷扤〱搰戶捣㕥㜷散㠶㍦㝣愱㤵㐶㙣昶㤸㙦㘷晢〱㥤㍤ぢ〶〲愳〷ㄱ搸挳ㅦ㌰㤸㠰㝤〹㘰㝡㥥戰㌷〴戵㘸攳捡ㅤ改㐷㕥㌱㈰㈰㡦ㄹ㝡㜶愷づ昲㑡㘸㜳㈸㙤㌲㥢捥㑤ㅥ㔳攸㑣昲㠶〱搲㝡昲㤸㜵㈷攴つ愷㘵愶摦攵㤰㌷ㄲ摡㤶挹㘳㥡ㅥ晥㄰㉡愵ㄱㄴ攴㌵〴搲昶〳㍡㥢扣搱挰攸㌱〴㌲㡦捦〷㌰㤶㠰晤〹㘰㙡㥦㤰㜷〰㙡㡥愹㌷摣㡦扤〳㠱〱㝢挳ㅤ㐶ㅤ散ㅤ㐴愳愵㌴捡㔴㍣㌷㝢〷㐱㘷戲㔷〶㐸敢搹㉢挵㝥挲摥㜸㕡㉥㐳㉤㠷扤ち㘸㕢㘶㡦㌹㝥昸㐳㕡ㅦ㡤愰㈰慦ち㐸ㅦ㜲㈶〲愳㈷ㄱ挸㈴㐰ㅦ挰㘴〲愶㄰挰扣㐰㘱㙦㉡㙡㑤散攱摢挴㍥愷扤改挰㠰㍤收〶摡㐶ㅤ散捤愰搱㤹㌴捡㍣㍥㌷㝢㑣摥㌳搹㥢〵㐸敢搹㘳扥㥦戰㌷㥢㤶ㄷ愰㤶挳摥ㅣ㘸㕢㘶敦㔰散㠶㍦㘴ㄸ搲㠸捤ㅥ戳〴㙤㍦愰戳攷摥㕣㘰昴㍣〲て昷〷捣㈷㘰〱〱㑣㉡ㄴ昶づ㐱慤㠹㍤㝣㙢摡㠷扤挳㠰〱㝢㡢ㅤ㐶ㅤ散ㅤ㑥愳㐷搰㈸㤳〰摤散㌱昳捦㘴㙦㈱㈰慤㘷㡦挹㠲挲摥㙦㘸㤹㔹㠳㌹散㉤㠶戶㘵昶㤸㕤㠸扦㤰㡥搱〸ち昲㘲㡡愱て㝢㑢㠰搱㔵〴㌲晤搰〷㔰㑤㐰㥣〰㘶㈴ち㝢〹搴㥡搸挳户挳㝤搸慢〱〶散㌱㉢搱㌶敡㘰㉦㐹愳换㘸㤴㤷慤㙥昶㡥㠵捥㘴㙦㌹㈰慤㘷㡦㤹㠶挲㕥㉤㉤㌳攵㌰㠷扤㝡㘸㕢㘶㡦愹㠹昸挳㌷戵㘹挴㘶㡦昹㠹戶ㅦ搰搹㜳㙦〵㌰晡㐸〲㤹扢攸〳㐸ㄳ㤰㈱㠰改㡣挲ㅥ㥦挱攲㘰㙦愸ㅦ㝢㉢㠱〱㝢㑣㘹戴㡤㍡搸㕢㐵愳慢㘹㤴改㠷㙥昶晥〸㥤挹摥ㅡ㐰㕡捦ㅥ搳ㄴ㠵扤愳㘸昹㈲搴㜲搸㍢ㅡ摡㤶搹扢〴扢攱て㌷づ㘸〴〵㜹㌱戹搱昶〳㍡㥢扤摦〳愳㡦㈱㤰㠹㡦㍥㠰戵〴ㅣ㑢〰㜳㈱㠵扤攳㔰㙢㝡换昵㝤搳㌸〱㄰㤰挷㜴㐸摢㘶攷愶㑥㑦愴捤㤳㘸㤳愹㡢㙥昲㤸慦㘸㤲㜷㌲㈰慤㈷㙦〳昶ㄳ昲㑥愱㘵收㍡收㤰㜷ㅡ戴㉤㤳挷㥣㐸晣㠵昴改㌴㠲㠲扣㤸ㄸ㘹晢〱㥤㑤摥㍡㘰昴ㄹ〴㌲㘹搲〷㜰㈶〱㘷ㄱ㜰〷〰㐲摥搹愸㌵㑤㍤㍣搵挰㘷攱㥥〳っ搸㘳㉥愵㙤搴㌱昵捥愵搱昳㘸㜴㈳〰㙥昶㤸散㘸戲㜷㍥㈰慤㘷㡦改㉣挲摥〵戴捣㐴挹ㅣ昶㉥㠴戶㘵昶㤸㔰㠹㍦愴摡搲〸ち昲㘲㔶愵敤〷㜴㌶㝢ㄷ〳愳㉦㈱㤰ㄹ㤷㍥㠰㑢〹戸㡣〰㈶㘱ち㝢㤷愳搶挴ㅥ㥥摥攰挳摥㤵挰㠰扤㉤づ愳づ昶慥愲搱昵㌴晡㌲〰㙥昶㕥㠵捥㘴敦㑦㠰戴㥥㍤㈶㔷ち㝢㔷搳昲敢愸攵戰㜷㉤戴㉤戳挷㙣㑣晣㠵昴㜵㌴㠲㠲扣㤸㤲改㐳捥昵挰攸ㅢ〸㝣换ㅦ㜰㈳〱㌷ㄱ戰ㄵ〰㘱敦㘶搴㥡搸挳㔳㉡㝣搸摢〰っ搸摢收㌰敡㘰敦ㄶㅡ扤ㄵ㈲捣晣愸㘶㠲㘰㐸㈳㜱㘴搱㜵㠰捤㐸㘲㕥㝤㌲㡢昸ㄴ㉦搶㈷㈶戳昸愴摤㉥〱㠱愲愴扢昵㤴戸㤵㘳愷㐱㡤〱昱㍤扣㑤㌹ㄱ昲摥摥㜶㘷挸扣扦㑦戳ㄹ㑣㜷挴搰㕢〲㐹㔰摤㘷㡣扦愶㈸扢㌲搳㥦慣㐰扢㉡ち㑥ㄶ㜴昰捥㌸改㝦ㄱ㤳㤷㌹ㄴ搲户㘱㑥攰㈳㉦〳ㅥ晡㜶㤴ㄹ愲晦戴挵㈹攲挸㥤㤴㘰〰挳昴愶慥扤㤵㥣㍢愵㍥㠳㌸㔷搴慡㈱㡡搹挱㉡捥㙡挸收戴挴㔶㜷戱㕡昰ㅤ挴㔹昵㠸㍤㔷挵搲搵扦㤲挰㈵㈸㌶〳散ㄲ㠳晣戹㌷㍦㘰〵㥢㈳摣㠸摢㔹㜷㔸㕣㌳㐹昱㍦㐹㍤敤〸㑢敤㐹㜷㘳㐶㙡㈱㙢㌳攲戱晡㈸ぢ㤵搹敡㡡昸㑡戹ㄳ㌵㍢㡥摢㐸㜸㕡㔸㙤扣㡢散搰㔸㤵㈰㥤㑥㤴㉤挹攰慥㐶㤶ㄱ㙢慢㈴ぢ㕤㈷收挴㙢㘳㝣㘰〰〲捣㔶㘹㜶㔵ㄶ㠹搶㡤〶昸㌰㠰㕦捦ㄱ〲㈳〵搶㔱㔲㜲㥣㈲捤㥣摦㜲㥤攰ㅡ晡㤹㐷ㄵ挷㉤㈱摢愷〷愹㡢㉦攲㜶挳㐱㈱扢㘰摤敢㘲昲㘹㌳昷㐹㜰慥㜵收〹㜳㈵㜵戱搳搷捤㌳㥣㥣扣摡搹㍡摥㑣㘹捦扢㕥改㉣㥥㤸挱㠷ち㜵攴搲愹㐵戴㌹㥢挴㝤㠳摡㌵ㅤㄲ㔳敡慢㙡ㅢ慡攳㜲搳挱㍥㘷换扤㠷㕦挵昱㘲散捣㕡㔱捤昰㘲㤱㌲〵㑦㕡戴㥦愰昰昳㙦㍤敡㍢戱搲攴㘴〷ㅢ㔱㝤户戵敥㤸ㄲ晣ㅦ㈷㘵昳つ戵㜳搳㔷ち攴昹㝢㌸戵㜹㔴㍣愷㌱戳戶摣捥敢㤶ㄵ攷㠰㑤㑦㑤㑦昱搶愵㐳㌵㌹㘹慡㝥ㄵ挷〹㝥㥡㠷㈹ㄲ挱慤㤷㥦戹㐲㘸〴㘷㍤昹て昷㔸慣晦て攲㝢っ摥㘵ㄴ戳慥捤㑢戶㝢㜰㑣㈲㜸昸〸收戵㕣㍢つ〵㌴㡦挲㐲㝥〵愴㕣愴摤ぢ愰㘲㡥戶㜹㤱㘶ㅥ㔶晤㔷㘸㕢扥㐸摢㠱摤昰㠷㥣ㄵㅡ㐱㐱㕥摦㐲晡㕣愴㍤〰㡣㝥㤰㐰㈶㜶晢〰ㅥ㈲攰㘱㠸㌰昳㝢摤攷㥢挰㔴㘵散㄰ち搷昱慥㐷㘱ㅤ敦晥㘰戵㐶昰搰〷愴㘲攳づ㔲愴㙤㈱㔳㤹昵㐶愰晥戶㜹昳㌸㘰ㄱ晣㜶昴敦戸㥥㝢㠴晤㍦ち㠱扢扥摥慢攱㈸㜴㈶戵㡦〱搲晡慢㘱收昶ち搱㡦搳㌲㤳㝣㜳慥㠶㥦㠰戶㘵愲㍢㘰㌷っ㍡愴㥦愴ㄱ晡挰ㄷ㌳㠲㝤㜸㝣ちㄸ扤㠹㐰㘶ぢ晢〰㥥㈶㘰㌳〱㑣㈰㤶慢攱扦愱搶㜴㌵㡣㘷㜹昹㕣つ㍦〳っ慥㠶㤹㐴㙣ㅢ㜵戰昷㜷ㅡ㝤㤶㐶㤹昰敢晥㉣挱㉣㕦㤳扤攷〰㘹㍤㝢㝤戱㥦戰昷㍣㉤㌳㐳㌸㠷扤ㄷ愱㙤㤹扤晥搸㑤搸㝢㠹㐶㙣昶㡡愰戵晤㠰づ敢㠲㙦ㄶ晡㘵㘰昴㉢〴㌲搵搸〷昰㉡〱慦ㄱ挰散㘳㘱敦㜵搴㥡㠲〰扥㌷捣摥〰〴攴㌱〱搹戶改㈰敦㑤摡㝣㡢㌶㤹㉣散㈶㡦ㄹ挲㈶㜹㕢〱㘹㍤㜹㑣㉡ㄶ昲摥愶㘵㘶ㄷ攷㤰昷㉥戴㉤㤳挷㉣㘴㈱㙦ㅢ㡤挰〹㜹㌱ㄵ搹昶〳㍡㥢扣昷㠰搱敦ㄳ㜸㠰㍦㘰㍢〱ㅦ㄰挰捣㘵㈱敦㥦愸㌵㑤㍤㍣㥢捤㘷敡㝤〴っ搸㉢㜳ㄸ㜵戰昷㌱㡤㝥㐲愳㔳〱㜰戳挷昴㘲㤳扤㑦〱㘹㍤㝢捣㐸ㄶ昶㍥愳㘵愶㈶攷戰昷〵戴㉤戳挷ㄴ㘶㘱敦㑢ㅡ戱搹㘳ㅥ戳て㝢晦〲㐶㝦㐵㈰㜳㥣㝤〰㕦ㄳ昰㙦〲㤸昶㉣散敤㐰慤㘹敡昹㝥㡡晤ㄶ㄰㤰挷捣㘷摢愶攳㙥攳㜷戴昹㍤㙤㌲㑢搹㑤ㅥ㔳㤳㑤昲㝥〰愴昵攴㌱㥢㔹挸晢㤱㤶慢㔱换㈱㙦㈷戴㉤㤳挷昴㘷㈱㡦ㅦ攵ㅡ挹㘳づ戴敤〷ㅣ戳愷ㅥ昳㈱㌴㙥㜹㠷ㄴ昳愳㝤〰昹〴攰ㄹ㔷㠸㤰〳㈰攴㠵㔱㙢㥡㝡㜸愴㥤捦搴㙢〳っ搸㘳摡戴㙤搴㌱昵ち㘹㤴㡦愲㔶㑣㜱㜶戳挷扣㘶㤳扤㈸㈰慤㘷㡦愹搰挲㕥㕢㕡㘶㑥㜴づ㝢敤愱㙤㤹扤愳戱㥢戰搷㠱㐶攰㠴扣㤸㐰㙤晢攱㘰慦㈳㌰摡㈰㤰挹搵㍥㠰㑥〴㜴㈶㠰昹搶挲㕥ㄷ搴㥡搸挳㌳〵㝤搸敢〶っ搸㘳捥戵㙤搴挱摥㉥㌴摡㥤㐶㤹ㅦ敤㘶㡦㐹搱㈶㝢扢〲搲㝡昶㤸㐷㉤散昵愰㘵㈶㔴攷戰户ㅢ戴㉤戳挷挴㙢㘱慦ㄷ㡤搸散㌱晢摡昶挳挱摥敥挰攸摥〴㌲㌳摢〷戰〷〱㝤〸㘰戲戶戰搷ㄷ戵㈶昶昰散㐴ㅦ昶昶〴〶散㌱㘱摢㌶摡㤹ㅡ昳㥤慡㍦㡤ㄶ搱㈸㤳慢摤散㌱愳摡㘴㙦㉦㐰㕡捦摥㌵搸㑦搸摢㥢㤶㤹㡤㥤挳摥㍥搰戶捣ㅥ戳戶㠵扤㠱㌴㘲戳挷搴㙤摢て〷㝢㠳㠰搱㠳〹扣搱ㅦ戰㉦〱㐳〸㘰愶户戰户ㅦ㙡㑤愷扤㌱㝥攴㤵〰〲昲㤸散㙤㜷敡㤸㝡㐳㘹㜳ㄸ㙤㌲㌱摢㑤ㅥ戳戱㑤昲㠶〳搲㝡昲㤸挰㉤攴㡤愰攵晢㔱换㈱㙦ㄴ戴㉤㤳挷㡣㙦㈱㙦㌴㡤搸攴㌱敤摢昶挳㐱摥ㄸ㘰昴㔸〲㤹ㄲ敥〳搸㥦㠰〳〸搸〸㠰㤰㌷づ㌵挷搴昳㘵敦㈰㘰挰摥攳づ愳㡥㌷㡤㔲ㅡ㉤愳㔱㘶㜵扢搹㘳㉡户挹摥㜸㐰㕡捦ㅥ戳扦㠵扤㜲㕡㘶ㅡ㜸づ㝢ㄳ愰㙤㤹㍤愶㡢ぢ㝢ㄳ㘹挴㘶㡦㌹攳㍥攴㑣〲㐶㑦㈶㤰昹攴㍥㠰㈹〴㑣㈵㠰㈹收挲摥㌴搴㥡搸挳㈳㍦㝤ㄶ敥っ㘰挰ㅥ搳捣㙤愳㡥戹㌷㤳㐶㘷搱㈸㔳挲摤散㌱て摣㘴㙦㌶㈰慤㘷㡦愹攳挲摥挱戴捣ㅣ昲ㅣ昶㉡愱㙤㤹扤て戱㥢戰㌷㤷㐶㙣昶㤸㜰㙥晢〱㥤㝤〲㥡〷㡣㥥㑦㈰㤳搱㝤〰ぢ〸㌸㠴〰收愷ぢ㝢㠷愲搶戴㜰㝤㙦㜴ㅦづ〸挸㘳㡡扡㙤搳㐱摥ㄱ戴戹㤰㌶㤹捦㉡㘳晤つ㙢搶㔸挳捣㐹㜴愷摡㜹搲㈰愵㠷〴ㄳ㈲㉢戳㙢㙡㤱㠴捡㈲㔳敦捣ㄲ㍦㐶㈲捣ちㅤㄲ〲㔳㘹㐴㔸ち摣摦ㅢ㙦摣㜷ぢ㍡㙥摢搵昵〴㑣搹㡤㉤捣户っ㕦昵扤昷㈹㡦㡤晢㜳攰㑤㡦挳攳㍥摣㈲㡢㌱挴慥㌳㤲㔵改㔴㈶㤵挸昶愹㐴㠶㜵ㅦ㍥㔱㌴㠱㄰㑢㔹昸ち㔸昴敤㤳㡥ㄵ搴昳攷ぢ㔶昲〹㝢搱攵昵愹㔵昵㌲㥡㜰㠶て㔶ㄵ扥摡戴㘱㌷攴㔴戶㍤㐱㥥挱摣㑣敥慣㤷㐰戶捦㌷㐲戸㐲攳㘶㈸扢㤰㘷ㄷ昲慤㐲㌸㠲㐲㙢搳ぢ㘹㕢㉤㔱㔵慡㕡挵ぢ摡戴昱挴攳㍤㘹㠹㡤捦㍦㡣㐴㤸㤵ㄸ扥っ㉥扢㠳昸晥㍢攵㌲捡㥤㍢攳愵慢㌱〴ㅤ㠷㠸ㅡ㙤㌰㜰㍡ㄱ㐹愰摡愹㝣晣愲摣ㅦ㠲㠸㉣㠵扡ㅤ搴ㄲ㘲㥡㠳挷㥥㐶㙡愰改〰㡤㈳つ摢㈸戴慣攸㈴ㅡ㜵㍦昶搱ㄷ㐲㐵愱ㄷ㥥㙢愱㘷㐱㕥敤愰攵摣㔴攷挲ㄱ捥〸㌴㠴㌴て㌳㡦愸晡〳㌴㍣慡戹㐷愵㍤㜶㈲㐲慦㠰挴㔱改㠰㍡㌷愳愳㕤㌰散㐲㈷慢愰扡愲挰㈳愳捥㠲㌹戲㈶摥愷㘱㐰㘷㈰愲㐶㌷㌴ㄲ慣改扤愶慦㥡敥ㄹ扢搸晡㔵㔴敤㐳挴〰〸戵㉢㡤戱㜶ㄴ昴㡤晥昴㠴㔶晣㌹ㄱ㕤㜸晤㌹ㅥ㕡慦㍦扢㘱㈷ㄸ挱㔷昸㈰攱㑦㉦搴戹ㄹ扢摢㠵摥㜶㘱て慢愰晡愱㈰晥ㅣ敢昴㘷㉤挷㜸㉣㐴搴搸ㄳ〰㠲摤晥昴户昵㈷ㄲ㕢㑣挴㝥㄰㙡㉦攸挵㥦㔳愰㙦昴㘷〰戴攲捦㉡㕦㝦ㅡ㝣晤搹〷㍢挱㐸㐸慦㠳㠴㍦〳㔱攷㘶っ戲ぢ㠳敤挲扥㔶㐱ㄵ愳㈰晥㘴㥣晥㥣挹㌱㥥〵ㄱ㌵㑡〰㈰搸敤捦㔰㕢㝦㉥戱愳㠸ㄸ〹愱㠶㐳㉦晥㕣〰㝤愳㍦㈳愱ㄵ㝦㤲扥晥㉣昵昵㘷ㄴ㜶㠲㤱㤰扥ㄸㄲ晥㡣㐶㥤㥢㌱挶㉥㡣戵ぢ晢㕢〵㜵㈰ち攲㑦摣改捦愵ㅣ攳㘵㄰㔱攳㈰〰〸㜶晢㔳㙡敢慦㈲昶㐰㈲ㄸ㥦㔳攳愱ㄷ㝦慥㠶扥搱㥦ち㘸挵㥦挳㝤晤㌹搴搷㥦〹搸〹㐶㐲晡㝡㐸昸㌳ㄱ㜵㙥挶㈴扢㌰搹㉥㑣戱ち㙡㍡ち攲捦〲愷㍦㌷㜲㡣㌷㐱㐴㡤ㄹ〰㄰散昶㘷愶慤扦㠵搸〹㐴㔴㐰愸搹搰㡢㍦户㐱摦攸捦ㅣ㘸挵㥦ㄹ扥晥㑣昳昵愷ㄲ㍢挱㐸㐸摦〵〹㝦收愲捥捤㤸㘷ㄷ收摢㠵〵㔶㐱ㅤ㠶㠲昸㌳挵改捦㍤㌰愰敦㠵㠸ㅡ㠷〳㐰戰摢㥦㈳㙣晤〳挴㑥㈷㘲ㅡ㠴晡つ昴攲捦挳搰㌷晡戳ㄸ㕡昱攷㈰㕦㝦挶昹晡ㄳ挳㑥㌰㠲㈷㔲㐱挲㥦㈵愸㜳㌳慡散㐲戵㕤㠸㕢〵㔵㠳㠲昸戳扦搳㥦晦攱ㄸ㥦㠰㠸ㅡ㐹〰〸㜶晢戳捣搶㍦㑤㙣㈵ㄱ㜳㈰㔴㉤昴攲捦ㄶ攸ㅢ晤愹㠷㔶晣㈹昱昵㘷㍦㕦㝦㔲搸〹㐶昰ㅤ㐶㐸昸戳〲㜵㙥挶㤱㜶㈱㙤ㄷ㌲㔶㐱慤㐴㐱晣搹搷改捦ぢㅣ攳㡢㄰㔱㘳ㄵ〰〴扢晤㔹㙤敢㕦㈵㤶㡦慥㤳摦㌴㔱㐷㐱㉦晥晣〳晡㐶㝦㡥㠶㔶晣搹搳搷㥦扥扥晥晣づ㍢挱〸ㅥ搴ち〹㝦㝥㡦㍡㌷攳ㄸ扢戰搶㉥ㅣ㙢ㄵ搴〹㈸㠸㍦㝢㌸晤㜹㠷㘳㝣ㄷ㈲㙡㥣〸〰挱㙥㝦㑥戲昵摢㠹㡤ㄱ戱ㄸ㐲㥤〲扤昸昳㈱昴㡤晥㥣〶慤昸搳捤搷㥦㉥扥晥㥣㡥㥤㘰〴て戳㠱㠴㍦敢㔰攷㘶㥣㘱ㄷ捥戴ぢ㘷㔹〵㜵づち攲㑦㈷愷㍦㥦㜳㡣㕦㐰㐴㡤㜳〱㈰搸敤捦㜹戶晥㙢㘲㙢㠸㔸ち愱㉥㠰㕥晣昹〶晡㐶㝦㉥㠴㔶晣㘹攳敢㑦搸搷㥦㡢戰ㄳ㡣攰㠹㈸㤰昰攷㘲搴戹ㄹ㤷搸㠵㑢敤挲㘵㔶㐱㕤㠹㠲昸㤳敦昴攷㈷㡥㜱㈷㐴搴戸ち〰㠲摤晥慣户昵昹㘱㌴愶㠸愸㠷㔰㔷㐳㉦晥㐴愰㙦昴攷㕡㘸挵㥦㙦扦昳扢㍥搸〱慤昷晡攰㍡散㈴晥㐴㘱ち晥㕣㡦㍡㌷攳〶扢㜰愳㕤戸挹㉡愸つ㈸㠸㍦㕦挳㘴攳昵㑥㍢㡥戱㍤㐴搴戸〵〰㠲摤晥摣㙡敢㍢ㄱ扢㤲㠸〶㠸昰㙤搰扢慦㌴ㅤ㕦㘹㜳愴㡢昰㉢㑡㠶㈳㠷㐷慥㔹㍢㈵づ㙥㠸搵攲昷挴㘶攱㐶㜲㤶慡㕦挳敤挷〲昳㜶㝥㡢㤷敢攲挲攱ぢ㜹搵散收㈰昷㙡摢昲㑤ㅥ㔱晥昳㙥㘶㐶挳ㅦ攳㠸戵慥ㄷ㑥慢愶㑦㐹ㅣㅤ㡦㘸㔴㜷攳ㄱ挶㡤捦摢㔱㤵㌹戸ぢㄴ㡤㜳昰づ㕢摢ㅤ㕡㝢ぢ摦〹㙤敢敦㤴搳㔸㤷愶敦㠵昱ㅢ㠰㠳㙡㤱㌴搰㡡㉦㕣敥捡戱摣敤㌷〶㜵慦慤敤㘹㡤ㄷ昵㤰晡㉢愴慣㤹昷ㅣ㙢㈶搲ぢ㤰挰㡦㠲敡㕤摦㠵㜴㍦㉣挹㐲敡㡤㥤戱㤰ㅥ愰㝤㙣挶㠳㜶攱㈱扢昰戰㔵攸戸ㄱ〵㝥晣㠸〸昲ㄷㄴ挶㈳戰捣㕥摣㉢昰㔱㕢摦て愳㤴摦㈸㤲㕦㉢㔲㡦㐳㉦㐷戳挸㘲㐷㡥攸ㄳ搰ち㍢慦㌹搸㘹晡〴昵㡡㉦ㄱ㑦㘲㈷㈱㘲ㅦ㤳㠸愷㔰攷㘶㙣戲ぢ㑦摢㠵捤㔶㐱㍤㠳㠲㥣㔱㕥㠲挹挶㌳捡㈰㡥㜱㌰㐴搴昸㍢〰〴扢晤㜹搶搶ㄷㄳ㝢㍣ㄱ挷㐱愸攷愱ㄷ㝦㠶㐱㉦扥㔰晢㈲戴攲捦㘶㕦㝦㌶昹晡昳ㄲ㜶ㄲ㝦㐶挱ㄴづ散换愸㜳㌳㕥戱ぢ慦摡㠵搷慣㠲㝡〳〵昱攷㐹愷㍦㘳㌸挶戱㄰㔱攳㑤〰〸㜶晢昳㤶慤㍦㤰搸搳㠸㌸ㄵ㐲扤つ扤昸㔳〶㝤愳㍦敦㐲㉢晥㍣攸敢捦晤扥晥㙣挳㑥攲捦〴㤸㠲㍦敦愱捥捤㜸摦㉥㙣户ぢㅦ㔸〵昵ㄱち攲捦㝤㑥㝦㈶㜱㡣㤳㈱愲挶挷〰㄰散昶攷ㄳ㕢㍦㥤搸㍦㄰挱愷㌴愹捦愰ㄷ㝦㘶㐱摦攸捦ㄷ搰㡡㍦户晡晡戳挱搷㥦㉦戱㤳昸㔳〹㔳昰攷㕦愸㜳㌳扥戲ぢ㕦摢㠵㝦㕢〵昵㉤ち攲捦捤㑥㝦收㜱㡣昳㈱愲挶㜷〰㄰散昶攷㝢㕢㝦ㄸ戱ㄷㄲ挱㠷㉥愹ㅦ愱ㄷ㝦ㄶ㐲摦攸捦㑥㘸挵㥦昵扥晥㕣改敢て㥤ㄱ㝦㘲㌰〵㝦ㄴ㉢搸っ摥㙡㤳〲敦慢㐹愱挰㉡愸㌶㈸㠸㍦㤷㍢晤愹攲ㄸ慢㈱愲㐶㈱〰㝥晥昰㐶㥡攸㙢㠸扤〲㔶攵〷戱㔴㕢攸挵㥦攵搰㌷晡挳摢㘰攲捦㜹扥晥㥣攳敢㑦〷散㠴㍦㕣扦挰ㄴ晣改挸ち㌶㠳㌷扦愴挰㍢㕤㔲攸㙣ㄵ㔴㌷ㄴ挴㥦戳㥤晥ㅣ挹㌱愶㈱愲〶敦㘳昹昹挳㕢㕢愲㕦㐹㉣ㅦ㘲㈴㍦挵愵㝡㐰㉦晥慣㠱㥥〵㠲ㄴ㙦㑣㠹㍦㈷昹晡㜳㠲慦㍦扤戰ㄳ晥昰〵〷㤸㠲㍦扢戳㠲捤攰敤㈸㈹昰摥㤳ㄴ晡㔸〵挵摢㑡攲捦㜱㑥㝦㡥攱ㄸ搷㐲㐴㡤晥〰昸昹挳㥢㑤愲㍦㠱㔸㍥㤳㐸㝥〴㑣敤つ扤昸㜳㌲昴㡤挷㠷户㡡挴㥦搵扥晥慣昴昵㠷㌷㡣昰㠷敦ㅣ挰ㄴ晣ㄹ挴ち㌶㠳㌷㠸愴挰扢㐱㔲ㄸ㘲ㄵㄴ敦昴㠸㍦㔹愷㍦㘷㜰㡣㘷㐲㐴㡤愱〰昸昹挳晢㍦愲㍦㠷搸㍢㘰㔵㝥㝤㑣㡤㠰㕥晣㌹ㅦ晡㐶㝦㜸昷㐶晣㔹收敢㑦㡤慦㍦扣㠷㠳㍦㝣ぢ〰愶攰捦ㄸ㔶戰ㄹ扣㘷㈳〵摥愰㤱挲〱㔶㐱昱摥㡢昸㤳㜰晡㜳〹挷㜸㈹㐴搴㈸〵挰捦ㅦ摥㤱ㄱ晤㤵挴昲㠹㐱昲挳㘷㑡敥愷戰昶㈷攸ㅢ晤攱晤ㄴ昱攷〸㕦㝦づ昳昵㠷㜷㔵昰㠷扣㝣㤸㠲㍦㤳㔸挱㘶㑣戶ぢ扣㘵㈲ㅡ摥㌶攱愶㜸㌷㐴晣㌹挴改捦つㅣ攳㡤㄰㔱㘳㈶〰㝥晥昰ㅥ㠹攸㌷㄰晢〸㙣改㡤㌴㈸㜷㌸㔸晢ぢ昴㡤晥昰づ㠷昸㌳搳搷㥦改扥晥昰㍥〷晥㐲晡㑥㤸㠲㍦昳㔸挱㘶昰扥㠶ㄴ㜸ㄳ㐳ち扣㤱挱㑤昱〶㠵昸㌳搵改捦摤ㅣ攳㍤㄰㔱攳〸〰晣晣攱㙤ぢ搱摦㑦散㔳戰㈵㍦昶㘶昰〶〶晥昰㙣㈷ㄹ㐴㤸㌱昸晤㠳ㄳ搶ㅤ㐱攸㐱挸敢捣昹㘹戰〹昸愹㉦愶て㠴昲昱㄰〴昳搱〱〵㜹㘳㝦㥥㉤㝥ㄶ㘰㌶㉦㕦攱㔲昸晡㕦搸攱㔱㙡扡㠰愷挵㍤昰搲ㅢ攱㜰挷㙡换㝤搷㠵攷攷㐸㙢㤴慤搴晣慦戰戴㈳挳昷㈴㉡戲㔰昵㍤愷㉣扣昵ㄸ昷㔳㐰〵戹㜶㘲愹㘲㑣扥〸㌵扤㤵攲㙤㡡㜷㈰搴晥㜰攳㌵㍣换挰昳ㅢ㍢㘳慤〶昷㙦散ㄸ㡣攲戳㑦晤㠴ㅣㅣ挵㔰㍣て㤰ㅡ㡤㍤挸㡡㌸昲ㄴㅤ㐹㕢搰㤶ㅤ㘱㈴ㅥ㝦㉤㌸ㄲ慡㈸㔵っ挶晢㌹㌲捣ㅡ慦挷㤱愱㔶㠳晢户㜲っ㠶敦搹愷㝥挶㜴㠴㌱㜸㜱愴搸改挸戳㜴㘴慤〵㙤搹ㄱ㠶攰㘹戴昹㈳ㄲ㥡㕢慡ㄸ㠵昷㜳㘴㔰㤰㈳〳慤〶昷㙦摥ㄸ㡣摢戳㑦晤戲改〸㠳敦攲挸〰愷㈳慦搲㤱㌳㉤㘸换㡥㌰昶㑥愳㉤㌸㌲愶㔴㌱晣敥攷挸㥥㐱㡥昴戳ㅡ摣扦㕤㘳㌰㘰捦㍥昵㕢愶㈳㡣扡㡢㈳㝤㥣㡥扣㑤㐷㉥戵愰㉤㍢挲愰㍢㡤㌶敦挸挳㐷㤴㉡挶摤晤ㅣ搹㉤挸㤱㥥㔶㠳晢㌷㘸㡣慢慤㍥昵㜶搳ㄱ㠶摢挵㤱㕤㥤㡥晣㤳㡥㌰㤰㡥㍦昷愷㑣㥦挵㝥㤳㡤㙣㜶戱㠷づ㉤㔵っ戸晢㌹搲㈵挸㤱捥㔶㠳晢户㘴㡣摢慣㍥昵㘷愶㈳㡣戳㡢㈳㠶搳㤱㉦攸〸㈳攸昸㙢㠵㈳っ戳ぢ戲㜹㐷戰搸ㄹ㘹昷㜳愴㙤㤰㈳㔱慢挱晤㥢㌰挶挳㔶㥦㝡㠷改挸㘳愸㡢㈳㠵㑥㐷扥愵㈳っ㥤攳慦ㄵ㡥㍣㘱㈳㥢㜵㘴㉤㑥扦っ戱晢㌹㤲ㅦ攴㐸㥥搵攰晥㙤ㄷ㘳㡢搵愷摥㘹㍡昲ㅣ敡攲㐸挸改〸㝦㥢扤㈳㘳收昸㙢㠵㈳㉦摡挸㘶ㅤ〹捤㉣㔵㡣慤晢㌹昲晤户〱敦㈳摦㔹つ敥摦㘸㌱晥㘱昵愹摢㘰慣敤昳搵㔶搴挵㤱㙦戰㐷攳晢㠸愶㈳敦搸挳㠳㌳㡥捤㘷㡤㌰愲㡥扦ㄶㄶ㝢㘸㐰愹摡づ㤸㥦㈳晦ち㜲攴㑢慢挱晤㕢㉢〶挳昰散㔳㜷㌴ㅤ昹ㄴㄵ㜱攴㜳愷㈳㥤攸〸愳攴㠴愲散摣㝣ㅣ㘱㈸㕤㤰捤ㅦㄱ慣㤱慦〱昳㜳攴愳㈰㐷㍥戴ㅡ摣扦㤹㘲㌰晥捥㍥㜵㜷搳㤱ㅦ㔰ㄱ㐷㍥㜰㍡搲㠳㡥㌰㍣㑥㘸换㡥㌰㠶㉥挸收ㅤ㌹戰㔴㌱㡣敥攷挸扢㐱㡥扣㘳㌵戸㝦晢挴㘰攰㥤㝤敡㍤㑣㐷ㄸ㍤ㄷ㐷戶㍡ㅤ改㑢㐷ㄸㄷ㙦㥤㈳っ㥥户挲ㄱ扣戳㜷〲戲㠸摤㙦愵㘸扡搶㝡㍤挸㤱搷慣〶昷㙦㤸㈸㠶㜳㜹愵愸昷挶㔸㜹愵捣㤷挱㤸慥戸㌷㐰摣㌳扡愳捥㑤㐹㠰ㄵ〵摤愸㐱挵㘰㐸㔵攰〳㑤㌶ㄸ〲ㄵ㌶㕥㜴戲㌱ㄸ㡤㡡㜱挷㈲ㅡ搸㑡㔱㠰敢㘶昳㉡昱敦㐱㈳㝦挶㙡㜰㍦敦摤㘰愴㔲㍡ㅤ㙡㜶捡㜰愳㜴晡㌷㘷愷挳搱搸㤱㠱㐴㈱ㄶ㝤㍡㌶㥦㐵挱㘸愳㈰㥢㥦㑢㔸ㄴっ㌸ㄶ挱㤸晢㄰㍣ㄹ攴挸ㄳ㔶㠳晢戹敤〶㐳㤴攲挸㔸搳㤱㔱愸㡢㈳㡦㍢ㅤ㌹㠰㡥㡣戱愰㈸㍢㌷ㅦ㐷ㄸ㘶㙣㠵㈳㤸㑢㡣㌴ㄶ昹㌸昲㜰㤰㈳て㔹つ敥攷慦ㅢ㘵㔶㥦㝡扣改〸〳㡣攲挸〳㑥㐷㉡攸挸㈴ぢ摡戲㈳㡣㉦戶挲㤱攱愵㡡㈱挶㈲ㅦ㐷敥〹㜲攴㙥慢挱晤ㅣ㜵㠳㐱㐹㌹㈲㔳㑤㐷ㄸ㔹ㄴ㐷敥㜴㍡㌲㥤㡥㌰㘶㈸挳㜳ㅥて㝣㘱捣晢㐹㡡㠱挵㔶㌸㌲愴㔴㌱戶㔸攴攳挸慤㐱㡥摣㘲㌵戸㥦㠷㙥㌰ㅡ㈹㡥捣㌱ㅤ㠹愱㉥㡥晣搹改挸㕣㍡挲㘰㘱敢ㅣ㘱㐴戱ㄵ㡥攰㠸㌰愸㔸攴攳挸昵㐱㡥㕣㘷㌵戸㥦㙢㙥㌰っ㈹㡥ㅣ㘶㍡挲㔸愲㌸㜲㡤搳㤱㈳攸挸㤱ㄶㄴ㘵攷收㜳㐴ㄸ㑡㙣搹㤱戵㘵愵㡡搱挴㈲ㅦ㐷慥っ㜲攴ち慢挱晤㝣㜲㘳㡤搵愷㕥㘲㍡挲㈰愲㌸㜲㤹搳㤱㙡㍡挲昰㘰敢㡥〸㘳㠸㉤㍢ㄲ挲搴㘲ㄸ戱挸挷㤱ぢ㠳ㅣ昹愳搵攰㝥捥戸㜱戲搵愷㕥㘶㍡挲攸愱㌸㜲扥搳㤱㕡㍡挲戸㘰敢ㅣ㘱昰戰ㄵ㡥晣愶㔴㌱㝥㔸攴攳挸搹㐱㡥㥣㘵㌵戸㥦ㄷ㙥㌰攲挸㍥㜵摡㜴攴㈲搴挵㤱㌳㥣㡥㘴改〸〳㠲慤㜳㠴㔱挳㔶㌸㠲换㕤〶づ㡢㝣ㅣ㌹㈵挸㤱㤳慤〶昷㜳扦つ㠶ㅡ挵㤱愳㑣㐷慥㐳㕤ㅣ㌹搱改挸搱㜴㠴㤱挰搶㌹挲㜰㘱㉢ㅣ挱晢〸㈳㠶㐵㍥㡥慣つ㜲攴ㄸ慢挱晤晣㙥攳㉦㔶㥦晡㌸搳ㄱ〶ち挵㤱摦㌹ㅤ㌹㠱㡥摣㙤㐱㔱㜶㙥㍥㡢㥤㜱挲㔶㌸㠲慢㐴㠶ち㡢㝣ㅣ㔹ㅤ攴挸㉡慢挱昳ㅣ㙥〶ㄷ㕢㝡づ㌷㔳㡣攳ㄹ㜹〶㐹㐷㜴ㅡ㑥㌰㈹扡㙤挲㔴㌳ㅥ㈸㑦㥦愸㤵㡣攲㜶㜸㙡㙥㝡㜹㍣㍤ㅤ㑦㠷挶戳㜲㉢㤳搶㑦㘴㑦挱㔳愳昹㜵㕣晢戹慣㕡㙡摣㌹㤲㤸㤵挶㠳㕡摢㈴愶㘴昰㔸㠵敡㐲晣ㅣ㝢ㄶ㍦㍡㔷晦㙢㐸㤰㐰㡥㌷慦晦戰㤹て搳昵㑤慦摥㠲㘶昷ㄷ㤳ㅤ愹㈱㑤㝣搸摦戱捦攳挳㜶㝦㕥㝡㐴攴㌴㑣愳挶昴晦㙡挷昳愳昳㔴〳㡥戱㤹㍤戳㌶戴㔳〶ㅤ捡㐳ㄲ㉡㜶㠸㥣〱㤱㡦摦ㄹ㤷敢㘸㠸愸㍥ㄳㅡ昹㤲㠲㠸㔰㜸㈳收㠱摢㍢㘶扣㑦愴晢攱㔵挹敡㙣㑤愴㈶㥥㕣㕡㤳㐵㘶㝢㕢扡㙣㙦敡〹散捡㘹ㄴ㌹㍢㜸㙣㈹摦戱㥤挳㐱㜰㙣㑤攳㍡㉦㜷㕣㡡㈱㔴㡥捤摥ㄴ攳㤴搲摢〵挱扤㈵㝤㝢扢搰摢摢挵慥摥㥥㜵昷昶戲摤摢愵挱扤㔵昹昶㜶戹户户㉢㕤扤扤敡敥敤㉤扢户昵挱扤㉤昴敤敤㙡㙦㙦搷扡㝡㝢摢摤摢㜶扢户敢㠳㝢㕢攰摢摢㡤摥摥㙥㜶昵挶戰㕥捥㜱㘳散㑣㡥摢㠶攰摥づ昶敤敤㔶㙦㙦户戹㝡晢挲摤摢づ扢户㍢㠲㝢㥢收摢摢㕤摥摥敥㜱昵昶慤扢户㥤㜶㙦昷〵昷㌶挱户户晢扤扤㍤攸敡㡤㔱慣ㅣ㈶ㄹ㉡ㄲ㈶ㅦ㐶㈱攰㕣㜰㤰㙦㙦㡦搰㜴敥㝡㝢㡣㉡㝥㔹挹㍣て㈸㠶㥡㜲㝡㘳㍣㐷㝡晢ㅦㄴ〲㝡ㅢ攳摢摢㤳㌴㥤摢摢㈶慡ㅣ扤㌱ㅥ㤴搳ㅢ㠳㉥搲摢㘶ㄴ〲㝡ㅢ收摢摢ㄶ㥡㘶㤸愱改㕣昲㜷慡ㅣ扤㌱㘸㤳搳ㅢ㈳㈳搲摢㜳㈸〴昴戶慦㙦㙦㉦搰㜴慥㙦㉦㔱攵攸㡤㤱ㄵ㘷㙦〶挳ㄷ㜲昱昳ち㤱慦㔲扣〶ㄱ㔵㡣㘰挸挵㐳ㄱ晡㘲搰慦ㄳ扣㈸捣换㔷〳搱㈰攳晢〷ち㑤㍦㡤㈸摦攲挹攴愹㍤敤愱㝤㌴戴㐷搳〹晦㑤㘰㈳㙦㐱昰㤷敡㤴扣㝢昱㠴扦ㄵㅡ攷昰〶愳捥攱捤扤攸扥搲ㅦ㠷㉤㉣㔳㐳愱㤰捥摥㐱㈱㠰㡣摤敤ㅥ㐳捥户㤸㙤㌴㥤㑢挶晢㔴㌹挸ㄸ㡥扡㤳っ㌵ㄶち改敤〳ㄴ〲㝡敢敥摢摢㠷㌴㥤摢摢挷㔴㌹㝡㍢〰昵㥣摥挶㐳㈱扤㝤㡡㐲㐰㙦㥤㝣㝢晢㥣愶㜳㝢晢㤲㉡㐷㙦ㄵ愸攷昴㌶ㄵち改敤㉢ㄴ〲㝡㙢敢摢摢扦㘹㍡户户㙦愸㜲昴㌶ㅤ昵㥣摥收㐰㈱扤㝤㠷㐲㐰㙦㘱摦摥㝥愰改摣摥㝥愲捡搱摢㕣搴㜳㝡㍢っち改㉤㠴㍣搷㠰摥㜶㝥攳㜷㈱㤲㠷ㅤ㕣扤ㄵ㔰攵攸敤〸㜷㙦㑢散摥㈲挱扤㝤敢摢㕢愱户户愸慢户㙡㜷㙦换散摥摡〵昷昶㉦摦摥㍡㜸㝢㌳㕣扤搵扡㝢㑢摢扤㜵づ敥敤ㄳ摦摥扡㝡㝢摢挵搵㕢搶摤摢㔱㜶㙦扢〶昷戶摤户户㥥摥摥㝡戹㝡㍢摡摤摢㜱㜶㙦扤㠳㝢㝢摢户户㍥摥摥晡戹㝡㍢挱搵㕢㜸ㅤㄴ慤扥〰㘷㈴昹㘷愶敥昶挷㐰ㄴ㉦㥣㈵ㅡ㕤挴㥡昵㜶愳捥㠱㤶挳搰㝢㔱㝢㥥㡤搹摢㠹攱昵愷㘰〶㔰㝢戱㡤搹挷㠹攱㔵愳㘰〶㔲换ぢ㐶改㙢㤰ㄳ㜳戵㡤ㄹ㑣㉤㉦昳〴戳慦ㄳ㜳愳㡤ㄹ㐲敤捤㌶㘶㍦㈷㠶搷㔵搲㔷㌱戵户搹㤸ㄲ㈷㠶㔷㐳㠲ㄹ㑡㉤㉦㠴愴慦㘱㑥捣晤㌶㘶㌸戵扣㝣ㄱ捣〸㈷收ㄱㅢ㌳㤲摡挷㙣捣㈸㈷㠶搷ぢ搲搷㘸㙡㌷搹㤸㌱㑥っ摦攵〵㌳㤶㕡扥挱㑢㕦晢㍢㌱㉦搸㤸〳愸攵摢戲㘰挶㌹㌱㝣ぢ㤶户摣㐷㌰ぢ昹㤶㝢㠰扣攵㐶ㄴ摦㤶愵㘱愳搵挰㙦㥦ㄵ攲昱㡦慦搹つて㕢つっ㥦敡㌲ㅡ攵㍢慥っ㙡㍣㙢㝣愳㤵づ换㥤ㅤ㙥戳㌱ㄵ搴昲敤㔱㌰ㄳ㥣㤸て㙤捣㐴㙡㍦戶㌱㤳㥣ㄸ扥ㅦ㐹㕦㤳愹晤搲挶㑣㜱㘲昸㉥㈲㤸愹搴昲つ㐴晡㥡收挴昰摣㉦㤸改搴昲戴㉦㤸ㄹ㑥っ捦搸㠲㤹㐹㉤㑦搶㠲㤹攵挴昰㍣㉢㤸搹搴昲ㄴ㉢㤸㠳㥤ㄸ㥥ㅤ〵㌳㠷㕡㥥ㄸ〵㔳改挴昰㥣㈶㤸戹搴昲㜴㈶㤸㜹㑥っ捦㐴㠲㤹㑦㉤㑦㐲㠲㔹攰挴昰晣㈱㤸㐳愸攵愹㐳㌰㠷㍡㌱戲㡥㜹昴扡攳晡挷摥っ慥㘷戹㍣㍢ㅣ〵摣㡡㤵㤵散㐱㜱㐵ぢ㙡愱㠹㤲戵散㐱㜱㑤ぢ㙡㤱㠹㤲搵散㐱㜱㔵ぢ㉡㘶愲㘴㍤㝢㔰㕣搷㠲慡㌲㔱戲愲㍤㈸慥㙣㐱挵㑤㤴慣㘹て㡡㙢㕢㔰㑢㑤㤴慣㙡て㡡慢㕢㔰㐹ㄳ㈵敢摡㠳攲晡ㄶ搴㜲ㄳ㈵㉢摢㠳攲ちㄷ㔴㥤㠹㤲戵敤㐱㜱㡤ぢ㉡㘵愲㘴㜵㝢㔰㕣攵㠲㍡搲㐴挹晡昶愰戸捥〵㤵ㄱ㔴㐷㉥搱〵㐰攵慤㔶㔵㡢慢ㄷ㉦晥愶㘳㐱㥦㥥〵㠷㤴戶扢㘸敢愶㜷捥㜹攱㠸㜱摢㝦戸昴搲ㄷ戶㥤戳昹㠷晢㤷㡣㝢㘲晤晡挷愶㕥戱昹㥤捥㠹㉢昳敥晡㘶晡㤵㐷㤷㉣㍦晡挸挴扣㠱㤳㡥㍥㜴搹挱㈵戳㍢つ捡捦㙦搳㘶敦㉥㑦敥㍡挰㔸㝢攴㍤㙡攳慢摤敢㤵慣㝡づ㈳㡢㥥戸昵挲换攰敡㤷㘱㌴挸㌰㤴慣㝢㌴攴㑥㍡慥㝦㐱慤㌲㔱戲昲㍤㈸㥥〱〴戵挶㐴挹摡昷愰㜸づ㄰搴㙦㑤㤴慣㝥て㡡㘷〱㐱晤捥㐴挹晡昷愰㜸ㅥ㄰搴㌱㈶㑡捥〰ㅥㄴ捦〴㠲㍡搶㐴挹㌹挰㠳攲戹㐰㔰挷㥢㈸㌹ぢ㜸㔰㍣ㅢ〸敡㐴ㄳ㈵攷〱て㡡攷〳㐱㥤㙣愲攴㑣攰㐱昱㡣㈰愸㔳㑤㤴㥣ぢ㍣㈸㥥ㄳ〴㜵扡㠹攲扡㤷㔳㝦搶㍡挳㡦挷㉥昸㐱ㄹ挵愵㉥つㄹ㔷〳㔷户㌴愴㕤つ㕣搰搲㜰愴慢㠱㙢㔸ㅡ㔶戸ㅡ戸㙣愵㈱攵㙡攰㑡㤵㠶㝡㔷〳ㄷ愷㌴搴戹ㅡ戸ㅥ愵愱搶搵挰㈵㈸つ换㕤つ㕣㜵搲戰捣搵挰㠵㈶つ㐹㔷〳搷㤶㌴搴攴㌶ㄸ㕣〳㈴戵㝤㠱攲挴ㄷ捣搲㕣㡣攲㕣㤷㠶㠴慢㠱搳㕢ㅡ攲慥〶捥㘸㘹愸㜶㌵㜰ㄲ㑢㐳㤵慢㠱昳㔶ㅡ㤶戸ㅡ㌸㔵愵㈱收㙡攰散㤴㠶挵慥〶㑥㐸㘹㔸攴㙡攰ㅣ㤴㠶摦戸ㅡ㌸敤愴㘱愱慢㠱㌳㑤ㅡ㡥挸㙤㘸晢晦〰捡ㄵ㔵㡣</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</si>
</sst>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b/>
      <sz val="11"/>
      <color indexed="18"/>
      <name val="Calibri"/>
      <family val="2"/>
      <scheme val="minor"/>
    </font>
    <font>
      <b/>
      <sz val="9"/>
      <color indexed="81"/>
      <name val="Tahoma"/>
      <family val="2"/>
    </font>
  </fonts>
  <fills count="8">
    <fill>
      <patternFill patternType="none"/>
    </fill>
    <fill>
      <patternFill patternType="gray125"/>
    </fill>
    <fill>
      <patternFill patternType="solid">
        <fgColor theme="5" tint="0.59999389629810485"/>
        <bgColor indexed="64"/>
      </patternFill>
    </fill>
    <fill>
      <patternFill patternType="solid">
        <fgColor theme="6" tint="0.39997558519241921"/>
        <bgColor indexed="64"/>
      </patternFill>
    </fill>
    <fill>
      <patternFill patternType="solid">
        <fgColor rgb="FFFFC000"/>
        <bgColor indexed="64"/>
      </patternFill>
    </fill>
    <fill>
      <patternFill patternType="solid">
        <fgColor rgb="FF00FF00"/>
        <bgColor indexed="64"/>
      </patternFill>
    </fill>
    <fill>
      <patternFill patternType="solid">
        <fgColor theme="0"/>
        <bgColor indexed="64"/>
      </patternFill>
    </fill>
    <fill>
      <patternFill patternType="solid">
        <fgColor rgb="FF00FFFF"/>
        <bgColor indexed="64"/>
      </patternFill>
    </fill>
  </fills>
  <borders count="15">
    <border>
      <left/>
      <right/>
      <top/>
      <bottom/>
      <diagonal/>
    </border>
    <border>
      <left style="thick">
        <color rgb="FFFF0000"/>
      </left>
      <right style="thick">
        <color rgb="FFFF0000"/>
      </right>
      <top style="thick">
        <color rgb="FFFF0000"/>
      </top>
      <bottom style="thick">
        <color rgb="FFFF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ck">
        <color rgb="FF0070C0"/>
      </left>
      <right style="thick">
        <color rgb="FF0070C0"/>
      </right>
      <top style="thick">
        <color rgb="FF0070C0"/>
      </top>
      <bottom style="thin">
        <color indexed="64"/>
      </bottom>
      <diagonal/>
    </border>
    <border>
      <left style="thick">
        <color rgb="FF0070C0"/>
      </left>
      <right style="thick">
        <color rgb="FF0070C0"/>
      </right>
      <top style="thin">
        <color indexed="64"/>
      </top>
      <bottom style="thin">
        <color indexed="64"/>
      </bottom>
      <diagonal/>
    </border>
    <border>
      <left style="thick">
        <color rgb="FF0070C0"/>
      </left>
      <right style="thick">
        <color rgb="FF0070C0"/>
      </right>
      <top style="thin">
        <color indexed="64"/>
      </top>
      <bottom style="thick">
        <color rgb="FF0070C0"/>
      </bottom>
      <diagonal/>
    </border>
    <border>
      <left style="thick">
        <color rgb="FF0070C0"/>
      </left>
      <right style="thick">
        <color rgb="FF0070C0"/>
      </right>
      <top style="thin">
        <color indexed="64"/>
      </top>
      <bottom/>
      <diagonal/>
    </border>
    <border>
      <left/>
      <right style="thin">
        <color indexed="64"/>
      </right>
      <top/>
      <bottom/>
      <diagonal/>
    </border>
    <border>
      <left/>
      <right style="thin">
        <color indexed="64"/>
      </right>
      <top style="thin">
        <color indexed="64"/>
      </top>
      <bottom/>
      <diagonal/>
    </border>
    <border>
      <left/>
      <right/>
      <top style="medium">
        <color indexed="23"/>
      </top>
      <bottom style="medium">
        <color indexed="23"/>
      </bottom>
      <diagonal/>
    </border>
    <border>
      <left/>
      <right/>
      <top style="thin">
        <color indexed="23"/>
      </top>
      <bottom style="medium">
        <color indexed="23"/>
      </bottom>
      <diagonal/>
    </border>
    <border>
      <left/>
      <right/>
      <top style="thin">
        <color indexed="23"/>
      </top>
      <bottom/>
      <diagonal/>
    </border>
  </borders>
  <cellStyleXfs count="1">
    <xf numFmtId="0" fontId="0" fillId="0" borderId="0"/>
  </cellStyleXfs>
  <cellXfs count="32">
    <xf numFmtId="0" fontId="0" fillId="0" borderId="0" xfId="0"/>
    <xf numFmtId="0" fontId="0" fillId="0" borderId="0" xfId="0" applyAlignment="1">
      <alignment horizontal="center"/>
    </xf>
    <xf numFmtId="0" fontId="1" fillId="0" borderId="0" xfId="0" applyFont="1" applyAlignment="1">
      <alignment horizontal="center"/>
    </xf>
    <xf numFmtId="0" fontId="0" fillId="0" borderId="2" xfId="0" applyBorder="1" applyAlignment="1">
      <alignment horizontal="center"/>
    </xf>
    <xf numFmtId="0" fontId="0" fillId="0" borderId="2" xfId="0" applyFont="1" applyBorder="1" applyAlignment="1">
      <alignment horizontal="center"/>
    </xf>
    <xf numFmtId="0" fontId="1" fillId="2" borderId="2" xfId="0" applyFont="1" applyFill="1" applyBorder="1" applyAlignment="1">
      <alignment horizontal="center"/>
    </xf>
    <xf numFmtId="0" fontId="1" fillId="3" borderId="2"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4" borderId="2" xfId="0" applyFill="1" applyBorder="1" applyAlignment="1">
      <alignment horizontal="center"/>
    </xf>
    <xf numFmtId="49" fontId="0" fillId="0" borderId="0" xfId="0" applyNumberFormat="1" applyAlignment="1">
      <alignment horizontal="center"/>
    </xf>
    <xf numFmtId="49" fontId="1" fillId="0" borderId="0" xfId="0" applyNumberFormat="1" applyFont="1" applyAlignment="1">
      <alignment horizontal="center"/>
    </xf>
    <xf numFmtId="49" fontId="0" fillId="0" borderId="2" xfId="0" applyNumberFormat="1" applyBorder="1" applyAlignment="1">
      <alignment horizontal="center"/>
    </xf>
    <xf numFmtId="0" fontId="1" fillId="0" borderId="0" xfId="0" applyFont="1"/>
    <xf numFmtId="0" fontId="0" fillId="0" borderId="0" xfId="0" quotePrefix="1"/>
    <xf numFmtId="0" fontId="0" fillId="5" borderId="3" xfId="0" applyFill="1" applyBorder="1" applyAlignment="1">
      <alignment horizontal="center"/>
    </xf>
    <xf numFmtId="0" fontId="0" fillId="7" borderId="1" xfId="0" applyFill="1" applyBorder="1" applyAlignment="1">
      <alignment horizontal="center"/>
    </xf>
    <xf numFmtId="0" fontId="0" fillId="6" borderId="2" xfId="0" applyFill="1" applyBorder="1" applyAlignment="1">
      <alignment horizontal="center"/>
    </xf>
    <xf numFmtId="0" fontId="0" fillId="0" borderId="11" xfId="0" applyBorder="1" applyAlignment="1">
      <alignment horizontal="center"/>
    </xf>
    <xf numFmtId="0" fontId="0" fillId="5" borderId="2" xfId="0" applyFill="1" applyBorder="1" applyAlignment="1">
      <alignment horizontal="center"/>
    </xf>
    <xf numFmtId="0" fontId="0" fillId="6" borderId="3" xfId="0" applyFill="1" applyBorder="1" applyAlignment="1">
      <alignment horizontal="center"/>
    </xf>
    <xf numFmtId="0" fontId="0" fillId="0" borderId="13" xfId="0" applyFill="1" applyBorder="1" applyAlignment="1"/>
    <xf numFmtId="0" fontId="2" fillId="0" borderId="12" xfId="0" applyFont="1" applyFill="1" applyBorder="1" applyAlignment="1">
      <alignment horizontal="center"/>
    </xf>
    <xf numFmtId="0" fontId="0" fillId="0" borderId="14" xfId="0" applyFill="1" applyBorder="1" applyAlignment="1"/>
    <xf numFmtId="0" fontId="0" fillId="0" borderId="13" xfId="0" applyNumberFormat="1" applyFill="1" applyBorder="1" applyAlignment="1"/>
    <xf numFmtId="0" fontId="0" fillId="0" borderId="14" xfId="0" applyNumberFormat="1" applyFill="1" applyBorder="1" applyAlignment="1"/>
    <xf numFmtId="49" fontId="0" fillId="0" borderId="10" xfId="0" applyNumberForma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1"/>
  <sheetViews>
    <sheetView workbookViewId="0"/>
  </sheetViews>
  <sheetFormatPr defaultRowHeight="15" x14ac:dyDescent="0.25"/>
  <cols>
    <col min="1" max="2" width="36.7109375" customWidth="1"/>
  </cols>
  <sheetData>
    <row r="1" spans="1:16" x14ac:dyDescent="0.25">
      <c r="A1" s="18" t="s">
        <v>35</v>
      </c>
    </row>
    <row r="2" spans="1:16" x14ac:dyDescent="0.25">
      <c r="P2">
        <f ca="1">_xll.CB.RecalcCounterFN()</f>
        <v>0</v>
      </c>
    </row>
    <row r="3" spans="1:16" x14ac:dyDescent="0.25">
      <c r="A3" t="s">
        <v>36</v>
      </c>
      <c r="B3" t="s">
        <v>37</v>
      </c>
      <c r="C3">
        <v>0</v>
      </c>
    </row>
    <row r="4" spans="1:16" x14ac:dyDescent="0.25">
      <c r="A4" t="s">
        <v>38</v>
      </c>
    </row>
    <row r="5" spans="1:16" x14ac:dyDescent="0.25">
      <c r="A5" t="s">
        <v>39</v>
      </c>
    </row>
    <row r="7" spans="1:16" x14ac:dyDescent="0.25">
      <c r="A7" s="18" t="s">
        <v>40</v>
      </c>
      <c r="B7" t="s">
        <v>41</v>
      </c>
    </row>
    <row r="8" spans="1:16" x14ac:dyDescent="0.25">
      <c r="B8">
        <v>2</v>
      </c>
    </row>
    <row r="10" spans="1:16" x14ac:dyDescent="0.25">
      <c r="A10" t="s">
        <v>42</v>
      </c>
    </row>
    <row r="11" spans="1:16" x14ac:dyDescent="0.25">
      <c r="A11" t="e">
        <f>CB_DATA_!#REF!</f>
        <v>#REF!</v>
      </c>
      <c r="B11" t="e">
        <f>Train!#REF!</f>
        <v>#REF!</v>
      </c>
    </row>
    <row r="13" spans="1:16" x14ac:dyDescent="0.25">
      <c r="A13" t="s">
        <v>43</v>
      </c>
    </row>
    <row r="14" spans="1:16" x14ac:dyDescent="0.25">
      <c r="A14" t="s">
        <v>47</v>
      </c>
      <c r="B14" t="s">
        <v>51</v>
      </c>
    </row>
    <row r="16" spans="1:16" x14ac:dyDescent="0.25">
      <c r="A16" t="s">
        <v>44</v>
      </c>
    </row>
    <row r="19" spans="1:2" x14ac:dyDescent="0.25">
      <c r="A19" t="s">
        <v>45</v>
      </c>
    </row>
    <row r="20" spans="1:2" x14ac:dyDescent="0.25">
      <c r="A20">
        <v>28</v>
      </c>
      <c r="B20">
        <v>31</v>
      </c>
    </row>
    <row r="25" spans="1:2" x14ac:dyDescent="0.25">
      <c r="A25" s="18" t="s">
        <v>46</v>
      </c>
    </row>
    <row r="26" spans="1:2" x14ac:dyDescent="0.25">
      <c r="A26" s="19" t="s">
        <v>48</v>
      </c>
      <c r="B26" s="19" t="s">
        <v>52</v>
      </c>
    </row>
    <row r="27" spans="1:2" x14ac:dyDescent="0.25">
      <c r="A27" t="s">
        <v>49</v>
      </c>
      <c r="B27" t="s">
        <v>266</v>
      </c>
    </row>
    <row r="28" spans="1:2" x14ac:dyDescent="0.25">
      <c r="A28" s="19" t="s">
        <v>50</v>
      </c>
      <c r="B28" s="19" t="s">
        <v>50</v>
      </c>
    </row>
    <row r="29" spans="1:2" x14ac:dyDescent="0.25">
      <c r="B29" s="19" t="s">
        <v>48</v>
      </c>
    </row>
    <row r="30" spans="1:2" x14ac:dyDescent="0.25">
      <c r="B30" t="s">
        <v>53</v>
      </c>
    </row>
    <row r="31" spans="1:2" x14ac:dyDescent="0.25">
      <c r="B31" s="19" t="s">
        <v>50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148"/>
  <sheetViews>
    <sheetView showGridLines="0" topLeftCell="A137" workbookViewId="0"/>
  </sheetViews>
  <sheetFormatPr defaultRowHeight="15" x14ac:dyDescent="0.25"/>
  <cols>
    <col min="1" max="1" width="2.28515625" customWidth="1"/>
    <col min="2" max="2" width="19.28515625" customWidth="1"/>
    <col min="3" max="3" width="42.7109375" customWidth="1"/>
    <col min="4" max="4" width="13.7109375" bestFit="1" customWidth="1"/>
    <col min="5" max="5" width="19.85546875" bestFit="1" customWidth="1"/>
    <col min="6" max="6" width="11.42578125" customWidth="1"/>
    <col min="7" max="7" width="5.42578125" customWidth="1"/>
  </cols>
  <sheetData>
    <row r="1" spans="1:5" x14ac:dyDescent="0.25">
      <c r="A1" s="18" t="s">
        <v>57</v>
      </c>
    </row>
    <row r="2" spans="1:5" x14ac:dyDescent="0.25">
      <c r="A2" s="18" t="s">
        <v>58</v>
      </c>
    </row>
    <row r="3" spans="1:5" x14ac:dyDescent="0.25">
      <c r="A3" s="18" t="s">
        <v>59</v>
      </c>
    </row>
    <row r="4" spans="1:5" x14ac:dyDescent="0.25">
      <c r="A4" s="18" t="s">
        <v>60</v>
      </c>
    </row>
    <row r="5" spans="1:5" x14ac:dyDescent="0.25">
      <c r="A5" s="18" t="s">
        <v>61</v>
      </c>
    </row>
    <row r="6" spans="1:5" x14ac:dyDescent="0.25">
      <c r="A6" s="18"/>
      <c r="B6" t="s">
        <v>62</v>
      </c>
    </row>
    <row r="7" spans="1:5" x14ac:dyDescent="0.25">
      <c r="A7" s="18"/>
      <c r="B7" t="s">
        <v>63</v>
      </c>
    </row>
    <row r="8" spans="1:5" x14ac:dyDescent="0.25">
      <c r="A8" s="18"/>
      <c r="B8" t="s">
        <v>64</v>
      </c>
    </row>
    <row r="9" spans="1:5" x14ac:dyDescent="0.25">
      <c r="A9" s="18" t="s">
        <v>65</v>
      </c>
    </row>
    <row r="10" spans="1:5" x14ac:dyDescent="0.25">
      <c r="B10" t="s">
        <v>66</v>
      </c>
    </row>
    <row r="11" spans="1:5" x14ac:dyDescent="0.25">
      <c r="B11" t="s">
        <v>67</v>
      </c>
    </row>
    <row r="12" spans="1:5" x14ac:dyDescent="0.25">
      <c r="B12" t="s">
        <v>68</v>
      </c>
    </row>
    <row r="14" spans="1:5" ht="15.75" thickBot="1" x14ac:dyDescent="0.3">
      <c r="A14" t="s">
        <v>69</v>
      </c>
    </row>
    <row r="15" spans="1:5" ht="15.75" thickBot="1" x14ac:dyDescent="0.3">
      <c r="B15" s="27" t="s">
        <v>70</v>
      </c>
      <c r="C15" s="27" t="s">
        <v>71</v>
      </c>
      <c r="D15" s="27" t="s">
        <v>72</v>
      </c>
      <c r="E15" s="27" t="s">
        <v>73</v>
      </c>
    </row>
    <row r="16" spans="1:5" ht="15.75" thickBot="1" x14ac:dyDescent="0.3">
      <c r="B16" s="26" t="s">
        <v>81</v>
      </c>
      <c r="C16" s="26" t="s">
        <v>82</v>
      </c>
      <c r="D16" s="29">
        <v>11.66</v>
      </c>
      <c r="E16" s="29">
        <v>2.8720000000000003</v>
      </c>
    </row>
    <row r="19" spans="1:6" ht="15.75" thickBot="1" x14ac:dyDescent="0.3">
      <c r="A19" t="s">
        <v>74</v>
      </c>
    </row>
    <row r="20" spans="1:6" ht="15.75" thickBot="1" x14ac:dyDescent="0.3">
      <c r="B20" s="27" t="s">
        <v>70</v>
      </c>
      <c r="C20" s="27" t="s">
        <v>71</v>
      </c>
      <c r="D20" s="27" t="s">
        <v>72</v>
      </c>
      <c r="E20" s="27" t="s">
        <v>73</v>
      </c>
      <c r="F20" s="27" t="s">
        <v>75</v>
      </c>
    </row>
    <row r="21" spans="1:6" x14ac:dyDescent="0.25">
      <c r="B21" s="28" t="s">
        <v>83</v>
      </c>
      <c r="C21" s="28" t="s">
        <v>84</v>
      </c>
      <c r="D21" s="30">
        <v>1</v>
      </c>
      <c r="E21" s="30">
        <v>1</v>
      </c>
      <c r="F21" s="28" t="s">
        <v>75</v>
      </c>
    </row>
    <row r="22" spans="1:6" x14ac:dyDescent="0.25">
      <c r="B22" s="28" t="s">
        <v>85</v>
      </c>
      <c r="C22" s="28" t="s">
        <v>4</v>
      </c>
      <c r="D22" s="30">
        <v>2</v>
      </c>
      <c r="E22" s="30">
        <v>1</v>
      </c>
      <c r="F22" s="28" t="s">
        <v>75</v>
      </c>
    </row>
    <row r="23" spans="1:6" x14ac:dyDescent="0.25">
      <c r="B23" s="28" t="s">
        <v>86</v>
      </c>
      <c r="C23" s="28" t="s">
        <v>87</v>
      </c>
      <c r="D23" s="30">
        <v>2</v>
      </c>
      <c r="E23" s="30">
        <v>3</v>
      </c>
      <c r="F23" s="28" t="s">
        <v>75</v>
      </c>
    </row>
    <row r="24" spans="1:6" x14ac:dyDescent="0.25">
      <c r="B24" s="28" t="s">
        <v>88</v>
      </c>
      <c r="C24" s="28" t="s">
        <v>4</v>
      </c>
      <c r="D24" s="30">
        <v>4</v>
      </c>
      <c r="E24" s="30">
        <v>3</v>
      </c>
      <c r="F24" s="28" t="s">
        <v>75</v>
      </c>
    </row>
    <row r="25" spans="1:6" x14ac:dyDescent="0.25">
      <c r="B25" s="28" t="s">
        <v>89</v>
      </c>
      <c r="C25" s="28" t="s">
        <v>90</v>
      </c>
      <c r="D25" s="30">
        <v>8</v>
      </c>
      <c r="E25" s="30">
        <v>9</v>
      </c>
      <c r="F25" s="28" t="s">
        <v>75</v>
      </c>
    </row>
    <row r="26" spans="1:6" x14ac:dyDescent="0.25">
      <c r="B26" s="28" t="s">
        <v>91</v>
      </c>
      <c r="C26" s="28" t="s">
        <v>4</v>
      </c>
      <c r="D26" s="30">
        <v>8</v>
      </c>
      <c r="E26" s="30">
        <v>10</v>
      </c>
      <c r="F26" s="28" t="s">
        <v>75</v>
      </c>
    </row>
    <row r="27" spans="1:6" x14ac:dyDescent="0.25">
      <c r="B27" s="28" t="s">
        <v>92</v>
      </c>
      <c r="C27" s="28" t="s">
        <v>93</v>
      </c>
      <c r="D27" s="30">
        <v>6</v>
      </c>
      <c r="E27" s="30">
        <v>7</v>
      </c>
      <c r="F27" s="28" t="s">
        <v>75</v>
      </c>
    </row>
    <row r="28" spans="1:6" x14ac:dyDescent="0.25">
      <c r="B28" s="28" t="s">
        <v>94</v>
      </c>
      <c r="C28" s="28" t="s">
        <v>4</v>
      </c>
      <c r="D28" s="30">
        <v>6</v>
      </c>
      <c r="E28" s="30">
        <v>4</v>
      </c>
      <c r="F28" s="28" t="s">
        <v>75</v>
      </c>
    </row>
    <row r="29" spans="1:6" x14ac:dyDescent="0.25">
      <c r="B29" s="28" t="s">
        <v>95</v>
      </c>
      <c r="C29" s="28" t="s">
        <v>96</v>
      </c>
      <c r="D29" s="30">
        <v>6</v>
      </c>
      <c r="E29" s="30">
        <v>6</v>
      </c>
      <c r="F29" s="28" t="s">
        <v>75</v>
      </c>
    </row>
    <row r="30" spans="1:6" x14ac:dyDescent="0.25">
      <c r="B30" s="28" t="s">
        <v>97</v>
      </c>
      <c r="C30" s="28" t="s">
        <v>4</v>
      </c>
      <c r="D30" s="30">
        <v>5</v>
      </c>
      <c r="E30" s="30">
        <v>8</v>
      </c>
      <c r="F30" s="28" t="s">
        <v>75</v>
      </c>
    </row>
    <row r="31" spans="1:6" x14ac:dyDescent="0.25">
      <c r="B31" s="28" t="s">
        <v>98</v>
      </c>
      <c r="C31" s="28" t="s">
        <v>99</v>
      </c>
      <c r="D31" s="30">
        <v>4</v>
      </c>
      <c r="E31" s="30">
        <v>6</v>
      </c>
      <c r="F31" s="28" t="s">
        <v>75</v>
      </c>
    </row>
    <row r="32" spans="1:6" x14ac:dyDescent="0.25">
      <c r="B32" s="28" t="s">
        <v>100</v>
      </c>
      <c r="C32" s="28" t="s">
        <v>4</v>
      </c>
      <c r="D32" s="30">
        <v>4</v>
      </c>
      <c r="E32" s="30">
        <v>2</v>
      </c>
      <c r="F32" s="28" t="s">
        <v>75</v>
      </c>
    </row>
    <row r="33" spans="1:7" x14ac:dyDescent="0.25">
      <c r="B33" s="28" t="s">
        <v>101</v>
      </c>
      <c r="C33" s="28" t="s">
        <v>84</v>
      </c>
      <c r="D33" s="30">
        <v>1</v>
      </c>
      <c r="E33" s="30">
        <v>1</v>
      </c>
      <c r="F33" s="28" t="s">
        <v>75</v>
      </c>
    </row>
    <row r="34" spans="1:7" x14ac:dyDescent="0.25">
      <c r="B34" s="28" t="s">
        <v>102</v>
      </c>
      <c r="C34" s="28" t="s">
        <v>4</v>
      </c>
      <c r="D34" s="30">
        <v>2</v>
      </c>
      <c r="E34" s="30">
        <v>2</v>
      </c>
      <c r="F34" s="28" t="s">
        <v>75</v>
      </c>
    </row>
    <row r="35" spans="1:7" x14ac:dyDescent="0.25">
      <c r="B35" s="28" t="s">
        <v>103</v>
      </c>
      <c r="C35" s="28" t="s">
        <v>87</v>
      </c>
      <c r="D35" s="30">
        <v>4</v>
      </c>
      <c r="E35" s="30">
        <v>4</v>
      </c>
      <c r="F35" s="28" t="s">
        <v>75</v>
      </c>
    </row>
    <row r="36" spans="1:7" x14ac:dyDescent="0.25">
      <c r="B36" s="28" t="s">
        <v>104</v>
      </c>
      <c r="C36" s="28" t="s">
        <v>4</v>
      </c>
      <c r="D36" s="30">
        <v>5</v>
      </c>
      <c r="E36" s="30">
        <v>4</v>
      </c>
      <c r="F36" s="28" t="s">
        <v>75</v>
      </c>
    </row>
    <row r="37" spans="1:7" x14ac:dyDescent="0.25">
      <c r="B37" s="28" t="s">
        <v>105</v>
      </c>
      <c r="C37" s="28" t="s">
        <v>90</v>
      </c>
      <c r="D37" s="30">
        <v>2</v>
      </c>
      <c r="E37" s="30">
        <v>6</v>
      </c>
      <c r="F37" s="28" t="s">
        <v>75</v>
      </c>
    </row>
    <row r="38" spans="1:7" x14ac:dyDescent="0.25">
      <c r="B38" s="28" t="s">
        <v>106</v>
      </c>
      <c r="C38" s="28" t="s">
        <v>4</v>
      </c>
      <c r="D38" s="30">
        <v>2</v>
      </c>
      <c r="E38" s="30">
        <v>7</v>
      </c>
      <c r="F38" s="28" t="s">
        <v>75</v>
      </c>
    </row>
    <row r="39" spans="1:7" x14ac:dyDescent="0.25">
      <c r="B39" s="28" t="s">
        <v>107</v>
      </c>
      <c r="C39" s="28" t="s">
        <v>93</v>
      </c>
      <c r="D39" s="30">
        <v>4</v>
      </c>
      <c r="E39" s="30">
        <v>5</v>
      </c>
      <c r="F39" s="28" t="s">
        <v>75</v>
      </c>
    </row>
    <row r="40" spans="1:7" x14ac:dyDescent="0.25">
      <c r="B40" s="28" t="s">
        <v>108</v>
      </c>
      <c r="C40" s="28" t="s">
        <v>4</v>
      </c>
      <c r="D40" s="30">
        <v>4</v>
      </c>
      <c r="E40" s="30">
        <v>3</v>
      </c>
      <c r="F40" s="28" t="s">
        <v>75</v>
      </c>
    </row>
    <row r="41" spans="1:7" x14ac:dyDescent="0.25">
      <c r="B41" s="28" t="s">
        <v>109</v>
      </c>
      <c r="C41" s="28" t="s">
        <v>96</v>
      </c>
      <c r="D41" s="30">
        <v>4</v>
      </c>
      <c r="E41" s="30">
        <v>9</v>
      </c>
      <c r="F41" s="28" t="s">
        <v>75</v>
      </c>
    </row>
    <row r="42" spans="1:7" x14ac:dyDescent="0.25">
      <c r="B42" s="28" t="s">
        <v>110</v>
      </c>
      <c r="C42" s="28" t="s">
        <v>4</v>
      </c>
      <c r="D42" s="30">
        <v>5</v>
      </c>
      <c r="E42" s="30">
        <v>12</v>
      </c>
      <c r="F42" s="28" t="s">
        <v>75</v>
      </c>
    </row>
    <row r="43" spans="1:7" x14ac:dyDescent="0.25">
      <c r="B43" s="28" t="s">
        <v>111</v>
      </c>
      <c r="C43" s="28" t="s">
        <v>99</v>
      </c>
      <c r="D43" s="30">
        <v>6</v>
      </c>
      <c r="E43" s="30">
        <v>7</v>
      </c>
      <c r="F43" s="28" t="s">
        <v>75</v>
      </c>
    </row>
    <row r="44" spans="1:7" ht="15.75" thickBot="1" x14ac:dyDescent="0.3">
      <c r="B44" s="26" t="s">
        <v>112</v>
      </c>
      <c r="C44" s="26" t="s">
        <v>4</v>
      </c>
      <c r="D44" s="29">
        <v>6</v>
      </c>
      <c r="E44" s="29">
        <v>5</v>
      </c>
      <c r="F44" s="26" t="s">
        <v>75</v>
      </c>
    </row>
    <row r="47" spans="1:7" ht="15.75" thickBot="1" x14ac:dyDescent="0.3">
      <c r="A47" t="s">
        <v>76</v>
      </c>
    </row>
    <row r="48" spans="1:7" ht="15.75" thickBot="1" x14ac:dyDescent="0.3">
      <c r="B48" s="27" t="s">
        <v>70</v>
      </c>
      <c r="C48" s="27" t="s">
        <v>71</v>
      </c>
      <c r="D48" s="27" t="s">
        <v>77</v>
      </c>
      <c r="E48" s="27" t="s">
        <v>78</v>
      </c>
      <c r="F48" s="27" t="s">
        <v>79</v>
      </c>
      <c r="G48" s="27" t="s">
        <v>80</v>
      </c>
    </row>
    <row r="49" spans="2:7" x14ac:dyDescent="0.25">
      <c r="B49" s="28" t="s">
        <v>113</v>
      </c>
      <c r="C49" s="28" t="s">
        <v>114</v>
      </c>
      <c r="D49" s="30">
        <v>18</v>
      </c>
      <c r="E49" s="28" t="s">
        <v>115</v>
      </c>
      <c r="F49" s="28" t="s">
        <v>116</v>
      </c>
      <c r="G49" s="30">
        <v>18</v>
      </c>
    </row>
    <row r="50" spans="2:7" x14ac:dyDescent="0.25">
      <c r="B50" s="28" t="s">
        <v>117</v>
      </c>
      <c r="C50" s="28" t="s">
        <v>28</v>
      </c>
      <c r="D50" s="30">
        <v>22</v>
      </c>
      <c r="E50" s="28" t="s">
        <v>118</v>
      </c>
      <c r="F50" s="28" t="s">
        <v>116</v>
      </c>
      <c r="G50" s="30">
        <v>22</v>
      </c>
    </row>
    <row r="51" spans="2:7" x14ac:dyDescent="0.25">
      <c r="B51" s="28" t="s">
        <v>119</v>
      </c>
      <c r="C51" s="28" t="s">
        <v>120</v>
      </c>
      <c r="D51" s="30">
        <v>20</v>
      </c>
      <c r="E51" s="28" t="s">
        <v>121</v>
      </c>
      <c r="F51" s="28" t="s">
        <v>116</v>
      </c>
      <c r="G51" s="30">
        <v>20</v>
      </c>
    </row>
    <row r="52" spans="2:7" x14ac:dyDescent="0.25">
      <c r="B52" s="28" t="s">
        <v>122</v>
      </c>
      <c r="C52" s="28" t="s">
        <v>28</v>
      </c>
      <c r="D52" s="30">
        <v>19</v>
      </c>
      <c r="E52" s="28" t="s">
        <v>123</v>
      </c>
      <c r="F52" s="28" t="s">
        <v>116</v>
      </c>
      <c r="G52" s="30">
        <v>19</v>
      </c>
    </row>
    <row r="53" spans="2:7" x14ac:dyDescent="0.25">
      <c r="B53" s="28" t="s">
        <v>124</v>
      </c>
      <c r="C53" s="28" t="s">
        <v>125</v>
      </c>
      <c r="D53" s="30">
        <v>14</v>
      </c>
      <c r="E53" s="28" t="s">
        <v>126</v>
      </c>
      <c r="F53" s="28" t="s">
        <v>116</v>
      </c>
      <c r="G53" s="30">
        <v>14</v>
      </c>
    </row>
    <row r="54" spans="2:7" x14ac:dyDescent="0.25">
      <c r="B54" s="28" t="s">
        <v>127</v>
      </c>
      <c r="C54" s="28" t="s">
        <v>28</v>
      </c>
      <c r="D54" s="30">
        <v>8</v>
      </c>
      <c r="E54" s="28" t="s">
        <v>128</v>
      </c>
      <c r="F54" s="28" t="s">
        <v>116</v>
      </c>
      <c r="G54" s="30">
        <v>8</v>
      </c>
    </row>
    <row r="55" spans="2:7" x14ac:dyDescent="0.25">
      <c r="B55" s="28" t="s">
        <v>129</v>
      </c>
      <c r="C55" s="28" t="s">
        <v>130</v>
      </c>
      <c r="D55" s="30">
        <v>7</v>
      </c>
      <c r="E55" s="28" t="s">
        <v>131</v>
      </c>
      <c r="F55" s="28" t="s">
        <v>116</v>
      </c>
      <c r="G55" s="30">
        <v>7</v>
      </c>
    </row>
    <row r="56" spans="2:7" x14ac:dyDescent="0.25">
      <c r="B56" s="28" t="s">
        <v>132</v>
      </c>
      <c r="C56" s="28" t="s">
        <v>28</v>
      </c>
      <c r="D56" s="30">
        <v>10</v>
      </c>
      <c r="E56" s="28" t="s">
        <v>133</v>
      </c>
      <c r="F56" s="28" t="s">
        <v>116</v>
      </c>
      <c r="G56" s="30">
        <v>10</v>
      </c>
    </row>
    <row r="57" spans="2:7" x14ac:dyDescent="0.25">
      <c r="B57" s="28" t="s">
        <v>134</v>
      </c>
      <c r="C57" s="28" t="s">
        <v>135</v>
      </c>
      <c r="D57" s="30">
        <v>9</v>
      </c>
      <c r="E57" s="28" t="s">
        <v>136</v>
      </c>
      <c r="F57" s="28" t="s">
        <v>116</v>
      </c>
      <c r="G57" s="30">
        <v>9</v>
      </c>
    </row>
    <row r="58" spans="2:7" x14ac:dyDescent="0.25">
      <c r="B58" s="28" t="s">
        <v>137</v>
      </c>
      <c r="C58" s="28" t="s">
        <v>28</v>
      </c>
      <c r="D58" s="30">
        <v>4</v>
      </c>
      <c r="E58" s="28" t="s">
        <v>138</v>
      </c>
      <c r="F58" s="28" t="s">
        <v>116</v>
      </c>
      <c r="G58" s="30">
        <v>4</v>
      </c>
    </row>
    <row r="59" spans="2:7" x14ac:dyDescent="0.25">
      <c r="B59" s="28" t="s">
        <v>139</v>
      </c>
      <c r="C59" s="28" t="s">
        <v>140</v>
      </c>
      <c r="D59" s="30">
        <v>7</v>
      </c>
      <c r="E59" s="28" t="s">
        <v>141</v>
      </c>
      <c r="F59" s="28" t="s">
        <v>116</v>
      </c>
      <c r="G59" s="30">
        <v>7</v>
      </c>
    </row>
    <row r="60" spans="2:7" x14ac:dyDescent="0.25">
      <c r="B60" s="28" t="s">
        <v>142</v>
      </c>
      <c r="C60" s="28" t="s">
        <v>28</v>
      </c>
      <c r="D60" s="30">
        <v>17</v>
      </c>
      <c r="E60" s="28" t="s">
        <v>143</v>
      </c>
      <c r="F60" s="28" t="s">
        <v>116</v>
      </c>
      <c r="G60" s="30">
        <v>17</v>
      </c>
    </row>
    <row r="61" spans="2:7" x14ac:dyDescent="0.25">
      <c r="B61" s="28" t="s">
        <v>144</v>
      </c>
      <c r="C61" s="28" t="s">
        <v>145</v>
      </c>
      <c r="D61" s="30">
        <v>19</v>
      </c>
      <c r="E61" s="28" t="s">
        <v>146</v>
      </c>
      <c r="F61" s="28" t="s">
        <v>116</v>
      </c>
      <c r="G61" s="28">
        <v>5</v>
      </c>
    </row>
    <row r="62" spans="2:7" x14ac:dyDescent="0.25">
      <c r="B62" s="28" t="s">
        <v>113</v>
      </c>
      <c r="C62" s="28" t="s">
        <v>114</v>
      </c>
      <c r="D62" s="30">
        <v>18</v>
      </c>
      <c r="E62" s="28" t="s">
        <v>147</v>
      </c>
      <c r="F62" s="28" t="s">
        <v>116</v>
      </c>
      <c r="G62" s="28">
        <v>6</v>
      </c>
    </row>
    <row r="63" spans="2:7" x14ac:dyDescent="0.25">
      <c r="B63" s="28" t="s">
        <v>117</v>
      </c>
      <c r="C63" s="28" t="s">
        <v>28</v>
      </c>
      <c r="D63" s="30">
        <v>22</v>
      </c>
      <c r="E63" s="28" t="s">
        <v>148</v>
      </c>
      <c r="F63" s="28" t="s">
        <v>116</v>
      </c>
      <c r="G63" s="28">
        <v>2</v>
      </c>
    </row>
    <row r="64" spans="2:7" x14ac:dyDescent="0.25">
      <c r="B64" s="28" t="s">
        <v>119</v>
      </c>
      <c r="C64" s="28" t="s">
        <v>120</v>
      </c>
      <c r="D64" s="30">
        <v>20</v>
      </c>
      <c r="E64" s="28" t="s">
        <v>149</v>
      </c>
      <c r="F64" s="28" t="s">
        <v>116</v>
      </c>
      <c r="G64" s="28">
        <v>4</v>
      </c>
    </row>
    <row r="65" spans="2:7" x14ac:dyDescent="0.25">
      <c r="B65" s="28" t="s">
        <v>122</v>
      </c>
      <c r="C65" s="28" t="s">
        <v>28</v>
      </c>
      <c r="D65" s="30">
        <v>19</v>
      </c>
      <c r="E65" s="28" t="s">
        <v>150</v>
      </c>
      <c r="F65" s="28" t="s">
        <v>116</v>
      </c>
      <c r="G65" s="28">
        <v>5</v>
      </c>
    </row>
    <row r="66" spans="2:7" x14ac:dyDescent="0.25">
      <c r="B66" s="28" t="s">
        <v>124</v>
      </c>
      <c r="C66" s="28" t="s">
        <v>125</v>
      </c>
      <c r="D66" s="30">
        <v>14</v>
      </c>
      <c r="E66" s="28" t="s">
        <v>151</v>
      </c>
      <c r="F66" s="28" t="s">
        <v>116</v>
      </c>
      <c r="G66" s="28">
        <v>10</v>
      </c>
    </row>
    <row r="67" spans="2:7" x14ac:dyDescent="0.25">
      <c r="B67" s="28" t="s">
        <v>127</v>
      </c>
      <c r="C67" s="28" t="s">
        <v>28</v>
      </c>
      <c r="D67" s="30">
        <v>8</v>
      </c>
      <c r="E67" s="28" t="s">
        <v>152</v>
      </c>
      <c r="F67" s="28" t="s">
        <v>116</v>
      </c>
      <c r="G67" s="28">
        <v>16</v>
      </c>
    </row>
    <row r="68" spans="2:7" x14ac:dyDescent="0.25">
      <c r="B68" s="28" t="s">
        <v>129</v>
      </c>
      <c r="C68" s="28" t="s">
        <v>130</v>
      </c>
      <c r="D68" s="30">
        <v>7</v>
      </c>
      <c r="E68" s="28" t="s">
        <v>153</v>
      </c>
      <c r="F68" s="28" t="s">
        <v>116</v>
      </c>
      <c r="G68" s="28">
        <v>17</v>
      </c>
    </row>
    <row r="69" spans="2:7" x14ac:dyDescent="0.25">
      <c r="B69" s="28" t="s">
        <v>132</v>
      </c>
      <c r="C69" s="28" t="s">
        <v>28</v>
      </c>
      <c r="D69" s="30">
        <v>10</v>
      </c>
      <c r="E69" s="28" t="s">
        <v>154</v>
      </c>
      <c r="F69" s="28" t="s">
        <v>116</v>
      </c>
      <c r="G69" s="28">
        <v>14</v>
      </c>
    </row>
    <row r="70" spans="2:7" x14ac:dyDescent="0.25">
      <c r="B70" s="28" t="s">
        <v>134</v>
      </c>
      <c r="C70" s="28" t="s">
        <v>135</v>
      </c>
      <c r="D70" s="30">
        <v>9</v>
      </c>
      <c r="E70" s="28" t="s">
        <v>155</v>
      </c>
      <c r="F70" s="28" t="s">
        <v>116</v>
      </c>
      <c r="G70" s="28">
        <v>15</v>
      </c>
    </row>
    <row r="71" spans="2:7" x14ac:dyDescent="0.25">
      <c r="B71" s="28" t="s">
        <v>137</v>
      </c>
      <c r="C71" s="28" t="s">
        <v>28</v>
      </c>
      <c r="D71" s="30">
        <v>4</v>
      </c>
      <c r="E71" s="28" t="s">
        <v>156</v>
      </c>
      <c r="F71" s="28" t="s">
        <v>116</v>
      </c>
      <c r="G71" s="28">
        <v>20</v>
      </c>
    </row>
    <row r="72" spans="2:7" x14ac:dyDescent="0.25">
      <c r="B72" s="28" t="s">
        <v>139</v>
      </c>
      <c r="C72" s="28" t="s">
        <v>140</v>
      </c>
      <c r="D72" s="30">
        <v>7</v>
      </c>
      <c r="E72" s="28" t="s">
        <v>157</v>
      </c>
      <c r="F72" s="28" t="s">
        <v>116</v>
      </c>
      <c r="G72" s="28">
        <v>17</v>
      </c>
    </row>
    <row r="73" spans="2:7" x14ac:dyDescent="0.25">
      <c r="B73" s="28" t="s">
        <v>142</v>
      </c>
      <c r="C73" s="28" t="s">
        <v>28</v>
      </c>
      <c r="D73" s="30">
        <v>17</v>
      </c>
      <c r="E73" s="28" t="s">
        <v>158</v>
      </c>
      <c r="F73" s="28" t="s">
        <v>116</v>
      </c>
      <c r="G73" s="28">
        <v>7</v>
      </c>
    </row>
    <row r="74" spans="2:7" x14ac:dyDescent="0.25">
      <c r="B74" s="28" t="s">
        <v>159</v>
      </c>
      <c r="C74" s="28" t="s">
        <v>28</v>
      </c>
      <c r="D74" s="30">
        <v>18</v>
      </c>
      <c r="E74" s="28" t="s">
        <v>160</v>
      </c>
      <c r="F74" s="28" t="s">
        <v>116</v>
      </c>
      <c r="G74" s="28">
        <v>6</v>
      </c>
    </row>
    <row r="75" spans="2:7" x14ac:dyDescent="0.25">
      <c r="B75" s="28" t="s">
        <v>161</v>
      </c>
      <c r="C75" s="28" t="s">
        <v>114</v>
      </c>
      <c r="D75" s="30">
        <v>17</v>
      </c>
      <c r="E75" s="28" t="s">
        <v>162</v>
      </c>
      <c r="F75" s="28" t="s">
        <v>116</v>
      </c>
      <c r="G75" s="28">
        <v>7</v>
      </c>
    </row>
    <row r="76" spans="2:7" x14ac:dyDescent="0.25">
      <c r="B76" s="28" t="s">
        <v>163</v>
      </c>
      <c r="C76" s="28" t="s">
        <v>28</v>
      </c>
      <c r="D76" s="30">
        <v>20</v>
      </c>
      <c r="E76" s="28" t="s">
        <v>164</v>
      </c>
      <c r="F76" s="28" t="s">
        <v>116</v>
      </c>
      <c r="G76" s="28">
        <v>4</v>
      </c>
    </row>
    <row r="77" spans="2:7" x14ac:dyDescent="0.25">
      <c r="B77" s="28" t="s">
        <v>165</v>
      </c>
      <c r="C77" s="28" t="s">
        <v>120</v>
      </c>
      <c r="D77" s="30">
        <v>17</v>
      </c>
      <c r="E77" s="28" t="s">
        <v>166</v>
      </c>
      <c r="F77" s="28" t="s">
        <v>116</v>
      </c>
      <c r="G77" s="28">
        <v>7</v>
      </c>
    </row>
    <row r="78" spans="2:7" x14ac:dyDescent="0.25">
      <c r="B78" s="28" t="s">
        <v>167</v>
      </c>
      <c r="C78" s="28" t="s">
        <v>28</v>
      </c>
      <c r="D78" s="30">
        <v>15</v>
      </c>
      <c r="E78" s="28" t="s">
        <v>168</v>
      </c>
      <c r="F78" s="28" t="s">
        <v>116</v>
      </c>
      <c r="G78" s="28">
        <v>9</v>
      </c>
    </row>
    <row r="79" spans="2:7" x14ac:dyDescent="0.25">
      <c r="B79" s="28" t="s">
        <v>169</v>
      </c>
      <c r="C79" s="28" t="s">
        <v>125</v>
      </c>
      <c r="D79" s="30">
        <v>13</v>
      </c>
      <c r="E79" s="28" t="s">
        <v>170</v>
      </c>
      <c r="F79" s="28" t="s">
        <v>116</v>
      </c>
      <c r="G79" s="28">
        <v>11</v>
      </c>
    </row>
    <row r="80" spans="2:7" x14ac:dyDescent="0.25">
      <c r="B80" s="28" t="s">
        <v>171</v>
      </c>
      <c r="C80" s="28" t="s">
        <v>28</v>
      </c>
      <c r="D80" s="30">
        <v>10</v>
      </c>
      <c r="E80" s="28" t="s">
        <v>172</v>
      </c>
      <c r="F80" s="28" t="s">
        <v>116</v>
      </c>
      <c r="G80" s="28">
        <v>14</v>
      </c>
    </row>
    <row r="81" spans="2:7" x14ac:dyDescent="0.25">
      <c r="B81" s="28" t="s">
        <v>173</v>
      </c>
      <c r="C81" s="28" t="s">
        <v>130</v>
      </c>
      <c r="D81" s="30">
        <v>11</v>
      </c>
      <c r="E81" s="28" t="s">
        <v>174</v>
      </c>
      <c r="F81" s="28" t="s">
        <v>116</v>
      </c>
      <c r="G81" s="28">
        <v>13</v>
      </c>
    </row>
    <row r="82" spans="2:7" x14ac:dyDescent="0.25">
      <c r="B82" s="28" t="s">
        <v>175</v>
      </c>
      <c r="C82" s="28" t="s">
        <v>28</v>
      </c>
      <c r="D82" s="30">
        <v>15</v>
      </c>
      <c r="E82" s="28" t="s">
        <v>176</v>
      </c>
      <c r="F82" s="28" t="s">
        <v>116</v>
      </c>
      <c r="G82" s="28">
        <v>9</v>
      </c>
    </row>
    <row r="83" spans="2:7" x14ac:dyDescent="0.25">
      <c r="B83" s="28" t="s">
        <v>177</v>
      </c>
      <c r="C83" s="28" t="s">
        <v>135</v>
      </c>
      <c r="D83" s="30">
        <v>11</v>
      </c>
      <c r="E83" s="28" t="s">
        <v>178</v>
      </c>
      <c r="F83" s="28" t="s">
        <v>116</v>
      </c>
      <c r="G83" s="28">
        <v>13</v>
      </c>
    </row>
    <row r="84" spans="2:7" x14ac:dyDescent="0.25">
      <c r="B84" s="28" t="s">
        <v>179</v>
      </c>
      <c r="C84" s="28" t="s">
        <v>28</v>
      </c>
      <c r="D84" s="30">
        <v>2</v>
      </c>
      <c r="E84" s="28" t="s">
        <v>180</v>
      </c>
      <c r="F84" s="28" t="s">
        <v>116</v>
      </c>
      <c r="G84" s="28">
        <v>22</v>
      </c>
    </row>
    <row r="85" spans="2:7" x14ac:dyDescent="0.25">
      <c r="B85" s="28" t="s">
        <v>181</v>
      </c>
      <c r="C85" s="28" t="s">
        <v>140</v>
      </c>
      <c r="D85" s="30">
        <v>4</v>
      </c>
      <c r="E85" s="28" t="s">
        <v>182</v>
      </c>
      <c r="F85" s="28" t="s">
        <v>116</v>
      </c>
      <c r="G85" s="28">
        <v>20</v>
      </c>
    </row>
    <row r="86" spans="2:7" x14ac:dyDescent="0.25">
      <c r="B86" s="28" t="s">
        <v>183</v>
      </c>
      <c r="C86" s="28" t="s">
        <v>28</v>
      </c>
      <c r="D86" s="30">
        <v>11</v>
      </c>
      <c r="E86" s="28" t="s">
        <v>184</v>
      </c>
      <c r="F86" s="28" t="s">
        <v>116</v>
      </c>
      <c r="G86" s="28">
        <v>13</v>
      </c>
    </row>
    <row r="87" spans="2:7" x14ac:dyDescent="0.25">
      <c r="B87" s="28" t="s">
        <v>161</v>
      </c>
      <c r="C87" s="28" t="s">
        <v>114</v>
      </c>
      <c r="D87" s="30">
        <v>17</v>
      </c>
      <c r="E87" s="28" t="s">
        <v>185</v>
      </c>
      <c r="F87" s="28" t="s">
        <v>116</v>
      </c>
      <c r="G87" s="30">
        <v>17</v>
      </c>
    </row>
    <row r="88" spans="2:7" x14ac:dyDescent="0.25">
      <c r="B88" s="28" t="s">
        <v>163</v>
      </c>
      <c r="C88" s="28" t="s">
        <v>28</v>
      </c>
      <c r="D88" s="30">
        <v>20</v>
      </c>
      <c r="E88" s="28" t="s">
        <v>186</v>
      </c>
      <c r="F88" s="28" t="s">
        <v>116</v>
      </c>
      <c r="G88" s="30">
        <v>20</v>
      </c>
    </row>
    <row r="89" spans="2:7" x14ac:dyDescent="0.25">
      <c r="B89" s="28" t="s">
        <v>165</v>
      </c>
      <c r="C89" s="28" t="s">
        <v>120</v>
      </c>
      <c r="D89" s="30">
        <v>17</v>
      </c>
      <c r="E89" s="28" t="s">
        <v>187</v>
      </c>
      <c r="F89" s="28" t="s">
        <v>116</v>
      </c>
      <c r="G89" s="30">
        <v>17</v>
      </c>
    </row>
    <row r="90" spans="2:7" x14ac:dyDescent="0.25">
      <c r="B90" s="28" t="s">
        <v>167</v>
      </c>
      <c r="C90" s="28" t="s">
        <v>28</v>
      </c>
      <c r="D90" s="30">
        <v>15</v>
      </c>
      <c r="E90" s="28" t="s">
        <v>188</v>
      </c>
      <c r="F90" s="28" t="s">
        <v>116</v>
      </c>
      <c r="G90" s="30">
        <v>15</v>
      </c>
    </row>
    <row r="91" spans="2:7" x14ac:dyDescent="0.25">
      <c r="B91" s="28" t="s">
        <v>169</v>
      </c>
      <c r="C91" s="28" t="s">
        <v>125</v>
      </c>
      <c r="D91" s="30">
        <v>13</v>
      </c>
      <c r="E91" s="28" t="s">
        <v>189</v>
      </c>
      <c r="F91" s="28" t="s">
        <v>116</v>
      </c>
      <c r="G91" s="30">
        <v>13</v>
      </c>
    </row>
    <row r="92" spans="2:7" x14ac:dyDescent="0.25">
      <c r="B92" s="28" t="s">
        <v>171</v>
      </c>
      <c r="C92" s="28" t="s">
        <v>28</v>
      </c>
      <c r="D92" s="30">
        <v>10</v>
      </c>
      <c r="E92" s="28" t="s">
        <v>190</v>
      </c>
      <c r="F92" s="28" t="s">
        <v>116</v>
      </c>
      <c r="G92" s="30">
        <v>10</v>
      </c>
    </row>
    <row r="93" spans="2:7" x14ac:dyDescent="0.25">
      <c r="B93" s="28" t="s">
        <v>173</v>
      </c>
      <c r="C93" s="28" t="s">
        <v>130</v>
      </c>
      <c r="D93" s="30">
        <v>11</v>
      </c>
      <c r="E93" s="28" t="s">
        <v>191</v>
      </c>
      <c r="F93" s="28" t="s">
        <v>116</v>
      </c>
      <c r="G93" s="30">
        <v>11</v>
      </c>
    </row>
    <row r="94" spans="2:7" x14ac:dyDescent="0.25">
      <c r="B94" s="28" t="s">
        <v>175</v>
      </c>
      <c r="C94" s="28" t="s">
        <v>28</v>
      </c>
      <c r="D94" s="30">
        <v>15</v>
      </c>
      <c r="E94" s="28" t="s">
        <v>192</v>
      </c>
      <c r="F94" s="28" t="s">
        <v>116</v>
      </c>
      <c r="G94" s="30">
        <v>15</v>
      </c>
    </row>
    <row r="95" spans="2:7" x14ac:dyDescent="0.25">
      <c r="B95" s="28" t="s">
        <v>177</v>
      </c>
      <c r="C95" s="28" t="s">
        <v>135</v>
      </c>
      <c r="D95" s="30">
        <v>11</v>
      </c>
      <c r="E95" s="28" t="s">
        <v>193</v>
      </c>
      <c r="F95" s="28" t="s">
        <v>116</v>
      </c>
      <c r="G95" s="30">
        <v>11</v>
      </c>
    </row>
    <row r="96" spans="2:7" x14ac:dyDescent="0.25">
      <c r="B96" s="28" t="s">
        <v>179</v>
      </c>
      <c r="C96" s="28" t="s">
        <v>28</v>
      </c>
      <c r="D96" s="30">
        <v>2</v>
      </c>
      <c r="E96" s="28" t="s">
        <v>194</v>
      </c>
      <c r="F96" s="28" t="s">
        <v>116</v>
      </c>
      <c r="G96" s="30">
        <v>2</v>
      </c>
    </row>
    <row r="97" spans="2:7" x14ac:dyDescent="0.25">
      <c r="B97" s="28" t="s">
        <v>181</v>
      </c>
      <c r="C97" s="28" t="s">
        <v>140</v>
      </c>
      <c r="D97" s="30">
        <v>4</v>
      </c>
      <c r="E97" s="28" t="s">
        <v>195</v>
      </c>
      <c r="F97" s="28" t="s">
        <v>116</v>
      </c>
      <c r="G97" s="30">
        <v>4</v>
      </c>
    </row>
    <row r="98" spans="2:7" x14ac:dyDescent="0.25">
      <c r="B98" s="28" t="s">
        <v>183</v>
      </c>
      <c r="C98" s="28" t="s">
        <v>28</v>
      </c>
      <c r="D98" s="30">
        <v>11</v>
      </c>
      <c r="E98" s="28" t="s">
        <v>196</v>
      </c>
      <c r="F98" s="28" t="s">
        <v>116</v>
      </c>
      <c r="G98" s="30">
        <v>11</v>
      </c>
    </row>
    <row r="99" spans="2:7" x14ac:dyDescent="0.25">
      <c r="B99" s="28" t="s">
        <v>197</v>
      </c>
      <c r="C99" s="28" t="s">
        <v>84</v>
      </c>
      <c r="D99" s="30">
        <v>7</v>
      </c>
      <c r="E99" s="28" t="s">
        <v>198</v>
      </c>
      <c r="F99" s="28" t="s">
        <v>116</v>
      </c>
      <c r="G99" s="28">
        <v>13</v>
      </c>
    </row>
    <row r="100" spans="2:7" x14ac:dyDescent="0.25">
      <c r="B100" s="28" t="s">
        <v>199</v>
      </c>
      <c r="C100" s="28" t="s">
        <v>4</v>
      </c>
      <c r="D100" s="30">
        <v>2</v>
      </c>
      <c r="E100" s="28" t="s">
        <v>200</v>
      </c>
      <c r="F100" s="28" t="s">
        <v>116</v>
      </c>
      <c r="G100" s="28">
        <v>18</v>
      </c>
    </row>
    <row r="101" spans="2:7" x14ac:dyDescent="0.25">
      <c r="B101" s="28" t="s">
        <v>201</v>
      </c>
      <c r="C101" s="28" t="s">
        <v>87</v>
      </c>
      <c r="D101" s="30">
        <v>3</v>
      </c>
      <c r="E101" s="28" t="s">
        <v>202</v>
      </c>
      <c r="F101" s="28" t="s">
        <v>116</v>
      </c>
      <c r="G101" s="28">
        <v>17</v>
      </c>
    </row>
    <row r="102" spans="2:7" x14ac:dyDescent="0.25">
      <c r="B102" s="28" t="s">
        <v>203</v>
      </c>
      <c r="C102" s="28" t="s">
        <v>4</v>
      </c>
      <c r="D102" s="30">
        <v>7</v>
      </c>
      <c r="E102" s="28" t="s">
        <v>204</v>
      </c>
      <c r="F102" s="28" t="s">
        <v>116</v>
      </c>
      <c r="G102" s="28">
        <v>13</v>
      </c>
    </row>
    <row r="103" spans="2:7" x14ac:dyDescent="0.25">
      <c r="B103" s="28" t="s">
        <v>205</v>
      </c>
      <c r="C103" s="28" t="s">
        <v>90</v>
      </c>
      <c r="D103" s="30">
        <v>7</v>
      </c>
      <c r="E103" s="28" t="s">
        <v>206</v>
      </c>
      <c r="F103" s="28" t="s">
        <v>116</v>
      </c>
      <c r="G103" s="28">
        <v>13</v>
      </c>
    </row>
    <row r="104" spans="2:7" x14ac:dyDescent="0.25">
      <c r="B104" s="28" t="s">
        <v>207</v>
      </c>
      <c r="C104" s="28" t="s">
        <v>4</v>
      </c>
      <c r="D104" s="30">
        <v>15</v>
      </c>
      <c r="E104" s="28" t="s">
        <v>208</v>
      </c>
      <c r="F104" s="28" t="s">
        <v>116</v>
      </c>
      <c r="G104" s="28">
        <v>5</v>
      </c>
    </row>
    <row r="105" spans="2:7" x14ac:dyDescent="0.25">
      <c r="B105" s="28" t="s">
        <v>209</v>
      </c>
      <c r="C105" s="28" t="s">
        <v>93</v>
      </c>
      <c r="D105" s="30">
        <v>17</v>
      </c>
      <c r="E105" s="28" t="s">
        <v>210</v>
      </c>
      <c r="F105" s="28" t="s">
        <v>116</v>
      </c>
      <c r="G105" s="28">
        <v>3</v>
      </c>
    </row>
    <row r="106" spans="2:7" x14ac:dyDescent="0.25">
      <c r="B106" s="28" t="s">
        <v>211</v>
      </c>
      <c r="C106" s="28" t="s">
        <v>4</v>
      </c>
      <c r="D106" s="30">
        <v>12</v>
      </c>
      <c r="E106" s="28" t="s">
        <v>212</v>
      </c>
      <c r="F106" s="28" t="s">
        <v>116</v>
      </c>
      <c r="G106" s="28">
        <v>8</v>
      </c>
    </row>
    <row r="107" spans="2:7" x14ac:dyDescent="0.25">
      <c r="B107" s="28" t="s">
        <v>213</v>
      </c>
      <c r="C107" s="28" t="s">
        <v>96</v>
      </c>
      <c r="D107" s="30">
        <v>7</v>
      </c>
      <c r="E107" s="28" t="s">
        <v>214</v>
      </c>
      <c r="F107" s="28" t="s">
        <v>116</v>
      </c>
      <c r="G107" s="28">
        <v>13</v>
      </c>
    </row>
    <row r="108" spans="2:7" x14ac:dyDescent="0.25">
      <c r="B108" s="28" t="s">
        <v>215</v>
      </c>
      <c r="C108" s="28" t="s">
        <v>4</v>
      </c>
      <c r="D108" s="30">
        <v>15</v>
      </c>
      <c r="E108" s="28" t="s">
        <v>216</v>
      </c>
      <c r="F108" s="28" t="s">
        <v>116</v>
      </c>
      <c r="G108" s="28">
        <v>5</v>
      </c>
    </row>
    <row r="109" spans="2:7" x14ac:dyDescent="0.25">
      <c r="B109" s="28" t="s">
        <v>217</v>
      </c>
      <c r="C109" s="28" t="s">
        <v>99</v>
      </c>
      <c r="D109" s="30">
        <v>20</v>
      </c>
      <c r="E109" s="28" t="s">
        <v>218</v>
      </c>
      <c r="F109" s="28" t="s">
        <v>219</v>
      </c>
      <c r="G109" s="28">
        <v>0</v>
      </c>
    </row>
    <row r="110" spans="2:7" x14ac:dyDescent="0.25">
      <c r="B110" s="28" t="s">
        <v>220</v>
      </c>
      <c r="C110" s="28" t="s">
        <v>4</v>
      </c>
      <c r="D110" s="30">
        <v>13</v>
      </c>
      <c r="E110" s="28" t="s">
        <v>221</v>
      </c>
      <c r="F110" s="28" t="s">
        <v>116</v>
      </c>
      <c r="G110" s="28">
        <v>7</v>
      </c>
    </row>
    <row r="111" spans="2:7" x14ac:dyDescent="0.25">
      <c r="B111" s="28" t="s">
        <v>101</v>
      </c>
      <c r="C111" s="28" t="s">
        <v>84</v>
      </c>
      <c r="D111" s="30">
        <v>1</v>
      </c>
      <c r="E111" s="28" t="s">
        <v>222</v>
      </c>
      <c r="F111" s="28" t="s">
        <v>116</v>
      </c>
      <c r="G111" s="28">
        <v>17</v>
      </c>
    </row>
    <row r="112" spans="2:7" x14ac:dyDescent="0.25">
      <c r="B112" s="28" t="s">
        <v>102</v>
      </c>
      <c r="C112" s="28" t="s">
        <v>4</v>
      </c>
      <c r="D112" s="30">
        <v>2</v>
      </c>
      <c r="E112" s="28" t="s">
        <v>223</v>
      </c>
      <c r="F112" s="28" t="s">
        <v>116</v>
      </c>
      <c r="G112" s="28">
        <v>20</v>
      </c>
    </row>
    <row r="113" spans="2:7" x14ac:dyDescent="0.25">
      <c r="B113" s="28" t="s">
        <v>103</v>
      </c>
      <c r="C113" s="28" t="s">
        <v>87</v>
      </c>
      <c r="D113" s="30">
        <v>4</v>
      </c>
      <c r="E113" s="28" t="s">
        <v>224</v>
      </c>
      <c r="F113" s="28" t="s">
        <v>116</v>
      </c>
      <c r="G113" s="28">
        <v>17</v>
      </c>
    </row>
    <row r="114" spans="2:7" x14ac:dyDescent="0.25">
      <c r="B114" s="28" t="s">
        <v>104</v>
      </c>
      <c r="C114" s="28" t="s">
        <v>4</v>
      </c>
      <c r="D114" s="30">
        <v>4</v>
      </c>
      <c r="E114" s="28" t="s">
        <v>225</v>
      </c>
      <c r="F114" s="28" t="s">
        <v>116</v>
      </c>
      <c r="G114" s="28">
        <v>15</v>
      </c>
    </row>
    <row r="115" spans="2:7" x14ac:dyDescent="0.25">
      <c r="B115" s="28" t="s">
        <v>105</v>
      </c>
      <c r="C115" s="28" t="s">
        <v>90</v>
      </c>
      <c r="D115" s="30">
        <v>6</v>
      </c>
      <c r="E115" s="28" t="s">
        <v>226</v>
      </c>
      <c r="F115" s="28" t="s">
        <v>116</v>
      </c>
      <c r="G115" s="28">
        <v>13</v>
      </c>
    </row>
    <row r="116" spans="2:7" x14ac:dyDescent="0.25">
      <c r="B116" s="28" t="s">
        <v>106</v>
      </c>
      <c r="C116" s="28" t="s">
        <v>4</v>
      </c>
      <c r="D116" s="30">
        <v>7</v>
      </c>
      <c r="E116" s="28" t="s">
        <v>227</v>
      </c>
      <c r="F116" s="28" t="s">
        <v>116</v>
      </c>
      <c r="G116" s="28">
        <v>10</v>
      </c>
    </row>
    <row r="117" spans="2:7" x14ac:dyDescent="0.25">
      <c r="B117" s="28" t="s">
        <v>107</v>
      </c>
      <c r="C117" s="28" t="s">
        <v>93</v>
      </c>
      <c r="D117" s="30">
        <v>5</v>
      </c>
      <c r="E117" s="28" t="s">
        <v>228</v>
      </c>
      <c r="F117" s="28" t="s">
        <v>116</v>
      </c>
      <c r="G117" s="28">
        <v>11</v>
      </c>
    </row>
    <row r="118" spans="2:7" x14ac:dyDescent="0.25">
      <c r="B118" s="28" t="s">
        <v>108</v>
      </c>
      <c r="C118" s="28" t="s">
        <v>4</v>
      </c>
      <c r="D118" s="30">
        <v>3</v>
      </c>
      <c r="E118" s="28" t="s">
        <v>229</v>
      </c>
      <c r="F118" s="28" t="s">
        <v>116</v>
      </c>
      <c r="G118" s="28">
        <v>15</v>
      </c>
    </row>
    <row r="119" spans="2:7" x14ac:dyDescent="0.25">
      <c r="B119" s="28" t="s">
        <v>109</v>
      </c>
      <c r="C119" s="28" t="s">
        <v>96</v>
      </c>
      <c r="D119" s="30">
        <v>9</v>
      </c>
      <c r="E119" s="28" t="s">
        <v>230</v>
      </c>
      <c r="F119" s="28" t="s">
        <v>116</v>
      </c>
      <c r="G119" s="28">
        <v>11</v>
      </c>
    </row>
    <row r="120" spans="2:7" x14ac:dyDescent="0.25">
      <c r="B120" s="28" t="s">
        <v>110</v>
      </c>
      <c r="C120" s="28" t="s">
        <v>4</v>
      </c>
      <c r="D120" s="30">
        <v>12</v>
      </c>
      <c r="E120" s="28" t="s">
        <v>231</v>
      </c>
      <c r="F120" s="28" t="s">
        <v>116</v>
      </c>
      <c r="G120" s="28">
        <v>2</v>
      </c>
    </row>
    <row r="121" spans="2:7" x14ac:dyDescent="0.25">
      <c r="B121" s="28" t="s">
        <v>111</v>
      </c>
      <c r="C121" s="28" t="s">
        <v>99</v>
      </c>
      <c r="D121" s="30">
        <v>7</v>
      </c>
      <c r="E121" s="28" t="s">
        <v>232</v>
      </c>
      <c r="F121" s="28" t="s">
        <v>116</v>
      </c>
      <c r="G121" s="28">
        <v>4</v>
      </c>
    </row>
    <row r="122" spans="2:7" x14ac:dyDescent="0.25">
      <c r="B122" s="28" t="s">
        <v>112</v>
      </c>
      <c r="C122" s="28" t="s">
        <v>4</v>
      </c>
      <c r="D122" s="30">
        <v>5</v>
      </c>
      <c r="E122" s="28" t="s">
        <v>233</v>
      </c>
      <c r="F122" s="28" t="s">
        <v>116</v>
      </c>
      <c r="G122" s="28">
        <v>11</v>
      </c>
    </row>
    <row r="123" spans="2:7" x14ac:dyDescent="0.25">
      <c r="B123" s="28" t="s">
        <v>83</v>
      </c>
      <c r="C123" s="28" t="s">
        <v>84</v>
      </c>
      <c r="D123" s="30">
        <v>1</v>
      </c>
      <c r="E123" s="28" t="s">
        <v>234</v>
      </c>
      <c r="F123" s="28" t="s">
        <v>116</v>
      </c>
      <c r="G123" s="28">
        <v>29</v>
      </c>
    </row>
    <row r="124" spans="2:7" x14ac:dyDescent="0.25">
      <c r="B124" s="28" t="s">
        <v>85</v>
      </c>
      <c r="C124" s="28" t="s">
        <v>4</v>
      </c>
      <c r="D124" s="30">
        <v>1</v>
      </c>
      <c r="E124" s="28" t="s">
        <v>235</v>
      </c>
      <c r="F124" s="28" t="s">
        <v>116</v>
      </c>
      <c r="G124" s="28">
        <v>29</v>
      </c>
    </row>
    <row r="125" spans="2:7" x14ac:dyDescent="0.25">
      <c r="B125" s="28" t="s">
        <v>86</v>
      </c>
      <c r="C125" s="28" t="s">
        <v>87</v>
      </c>
      <c r="D125" s="30">
        <v>3</v>
      </c>
      <c r="E125" s="28" t="s">
        <v>236</v>
      </c>
      <c r="F125" s="28" t="s">
        <v>116</v>
      </c>
      <c r="G125" s="28">
        <v>27</v>
      </c>
    </row>
    <row r="126" spans="2:7" x14ac:dyDescent="0.25">
      <c r="B126" s="28" t="s">
        <v>88</v>
      </c>
      <c r="C126" s="28" t="s">
        <v>4</v>
      </c>
      <c r="D126" s="30">
        <v>3</v>
      </c>
      <c r="E126" s="28" t="s">
        <v>237</v>
      </c>
      <c r="F126" s="28" t="s">
        <v>116</v>
      </c>
      <c r="G126" s="28">
        <v>27</v>
      </c>
    </row>
    <row r="127" spans="2:7" x14ac:dyDescent="0.25">
      <c r="B127" s="28" t="s">
        <v>89</v>
      </c>
      <c r="C127" s="28" t="s">
        <v>90</v>
      </c>
      <c r="D127" s="30">
        <v>9</v>
      </c>
      <c r="E127" s="28" t="s">
        <v>238</v>
      </c>
      <c r="F127" s="28" t="s">
        <v>116</v>
      </c>
      <c r="G127" s="28">
        <v>21</v>
      </c>
    </row>
    <row r="128" spans="2:7" x14ac:dyDescent="0.25">
      <c r="B128" s="28" t="s">
        <v>91</v>
      </c>
      <c r="C128" s="28" t="s">
        <v>4</v>
      </c>
      <c r="D128" s="30">
        <v>10</v>
      </c>
      <c r="E128" s="28" t="s">
        <v>239</v>
      </c>
      <c r="F128" s="28" t="s">
        <v>116</v>
      </c>
      <c r="G128" s="28">
        <v>20</v>
      </c>
    </row>
    <row r="129" spans="2:7" x14ac:dyDescent="0.25">
      <c r="B129" s="28" t="s">
        <v>92</v>
      </c>
      <c r="C129" s="28" t="s">
        <v>93</v>
      </c>
      <c r="D129" s="30">
        <v>7</v>
      </c>
      <c r="E129" s="28" t="s">
        <v>240</v>
      </c>
      <c r="F129" s="28" t="s">
        <v>116</v>
      </c>
      <c r="G129" s="28">
        <v>23</v>
      </c>
    </row>
    <row r="130" spans="2:7" x14ac:dyDescent="0.25">
      <c r="B130" s="28" t="s">
        <v>94</v>
      </c>
      <c r="C130" s="28" t="s">
        <v>4</v>
      </c>
      <c r="D130" s="30">
        <v>4</v>
      </c>
      <c r="E130" s="28" t="s">
        <v>241</v>
      </c>
      <c r="F130" s="28" t="s">
        <v>116</v>
      </c>
      <c r="G130" s="28">
        <v>26</v>
      </c>
    </row>
    <row r="131" spans="2:7" x14ac:dyDescent="0.25">
      <c r="B131" s="28" t="s">
        <v>95</v>
      </c>
      <c r="C131" s="28" t="s">
        <v>96</v>
      </c>
      <c r="D131" s="30">
        <v>6</v>
      </c>
      <c r="E131" s="28" t="s">
        <v>242</v>
      </c>
      <c r="F131" s="28" t="s">
        <v>116</v>
      </c>
      <c r="G131" s="28">
        <v>24</v>
      </c>
    </row>
    <row r="132" spans="2:7" x14ac:dyDescent="0.25">
      <c r="B132" s="28" t="s">
        <v>97</v>
      </c>
      <c r="C132" s="28" t="s">
        <v>4</v>
      </c>
      <c r="D132" s="30">
        <v>8</v>
      </c>
      <c r="E132" s="28" t="s">
        <v>243</v>
      </c>
      <c r="F132" s="28" t="s">
        <v>116</v>
      </c>
      <c r="G132" s="28">
        <v>22</v>
      </c>
    </row>
    <row r="133" spans="2:7" x14ac:dyDescent="0.25">
      <c r="B133" s="28" t="s">
        <v>98</v>
      </c>
      <c r="C133" s="28" t="s">
        <v>99</v>
      </c>
      <c r="D133" s="30">
        <v>6</v>
      </c>
      <c r="E133" s="28" t="s">
        <v>244</v>
      </c>
      <c r="F133" s="28" t="s">
        <v>116</v>
      </c>
      <c r="G133" s="28">
        <v>24</v>
      </c>
    </row>
    <row r="134" spans="2:7" x14ac:dyDescent="0.25">
      <c r="B134" s="28" t="s">
        <v>100</v>
      </c>
      <c r="C134" s="28" t="s">
        <v>4</v>
      </c>
      <c r="D134" s="30">
        <v>2</v>
      </c>
      <c r="E134" s="28" t="s">
        <v>245</v>
      </c>
      <c r="F134" s="28" t="s">
        <v>116</v>
      </c>
      <c r="G134" s="28">
        <v>28</v>
      </c>
    </row>
    <row r="135" spans="2:7" x14ac:dyDescent="0.25">
      <c r="B135" s="28" t="s">
        <v>101</v>
      </c>
      <c r="C135" s="28" t="s">
        <v>84</v>
      </c>
      <c r="D135" s="30">
        <v>1</v>
      </c>
      <c r="E135" s="28" t="s">
        <v>246</v>
      </c>
      <c r="F135" s="28" t="s">
        <v>116</v>
      </c>
      <c r="G135" s="28">
        <v>29</v>
      </c>
    </row>
    <row r="136" spans="2:7" x14ac:dyDescent="0.25">
      <c r="B136" s="28" t="s">
        <v>102</v>
      </c>
      <c r="C136" s="28" t="s">
        <v>4</v>
      </c>
      <c r="D136" s="30">
        <v>2</v>
      </c>
      <c r="E136" s="28" t="s">
        <v>247</v>
      </c>
      <c r="F136" s="28" t="s">
        <v>116</v>
      </c>
      <c r="G136" s="28">
        <v>28</v>
      </c>
    </row>
    <row r="137" spans="2:7" x14ac:dyDescent="0.25">
      <c r="B137" s="28" t="s">
        <v>103</v>
      </c>
      <c r="C137" s="28" t="s">
        <v>87</v>
      </c>
      <c r="D137" s="30">
        <v>4</v>
      </c>
      <c r="E137" s="28" t="s">
        <v>248</v>
      </c>
      <c r="F137" s="28" t="s">
        <v>116</v>
      </c>
      <c r="G137" s="28">
        <v>26</v>
      </c>
    </row>
    <row r="138" spans="2:7" x14ac:dyDescent="0.25">
      <c r="B138" s="28" t="s">
        <v>104</v>
      </c>
      <c r="C138" s="28" t="s">
        <v>4</v>
      </c>
      <c r="D138" s="30">
        <v>4</v>
      </c>
      <c r="E138" s="28" t="s">
        <v>249</v>
      </c>
      <c r="F138" s="28" t="s">
        <v>116</v>
      </c>
      <c r="G138" s="28">
        <v>26</v>
      </c>
    </row>
    <row r="139" spans="2:7" x14ac:dyDescent="0.25">
      <c r="B139" s="28" t="s">
        <v>105</v>
      </c>
      <c r="C139" s="28" t="s">
        <v>90</v>
      </c>
      <c r="D139" s="30">
        <v>6</v>
      </c>
      <c r="E139" s="28" t="s">
        <v>250</v>
      </c>
      <c r="F139" s="28" t="s">
        <v>116</v>
      </c>
      <c r="G139" s="28">
        <v>24</v>
      </c>
    </row>
    <row r="140" spans="2:7" x14ac:dyDescent="0.25">
      <c r="B140" s="28" t="s">
        <v>106</v>
      </c>
      <c r="C140" s="28" t="s">
        <v>4</v>
      </c>
      <c r="D140" s="30">
        <v>7</v>
      </c>
      <c r="E140" s="28" t="s">
        <v>251</v>
      </c>
      <c r="F140" s="28" t="s">
        <v>116</v>
      </c>
      <c r="G140" s="28">
        <v>23</v>
      </c>
    </row>
    <row r="141" spans="2:7" x14ac:dyDescent="0.25">
      <c r="B141" s="28" t="s">
        <v>107</v>
      </c>
      <c r="C141" s="28" t="s">
        <v>93</v>
      </c>
      <c r="D141" s="30">
        <v>5</v>
      </c>
      <c r="E141" s="28" t="s">
        <v>252</v>
      </c>
      <c r="F141" s="28" t="s">
        <v>116</v>
      </c>
      <c r="G141" s="28">
        <v>25</v>
      </c>
    </row>
    <row r="142" spans="2:7" x14ac:dyDescent="0.25">
      <c r="B142" s="28" t="s">
        <v>108</v>
      </c>
      <c r="C142" s="28" t="s">
        <v>4</v>
      </c>
      <c r="D142" s="30">
        <v>3</v>
      </c>
      <c r="E142" s="28" t="s">
        <v>253</v>
      </c>
      <c r="F142" s="28" t="s">
        <v>116</v>
      </c>
      <c r="G142" s="28">
        <v>27</v>
      </c>
    </row>
    <row r="143" spans="2:7" x14ac:dyDescent="0.25">
      <c r="B143" s="28" t="s">
        <v>109</v>
      </c>
      <c r="C143" s="28" t="s">
        <v>96</v>
      </c>
      <c r="D143" s="30">
        <v>9</v>
      </c>
      <c r="E143" s="28" t="s">
        <v>254</v>
      </c>
      <c r="F143" s="28" t="s">
        <v>116</v>
      </c>
      <c r="G143" s="28">
        <v>21</v>
      </c>
    </row>
    <row r="144" spans="2:7" x14ac:dyDescent="0.25">
      <c r="B144" s="28" t="s">
        <v>110</v>
      </c>
      <c r="C144" s="28" t="s">
        <v>4</v>
      </c>
      <c r="D144" s="30">
        <v>12</v>
      </c>
      <c r="E144" s="28" t="s">
        <v>255</v>
      </c>
      <c r="F144" s="28" t="s">
        <v>116</v>
      </c>
      <c r="G144" s="28">
        <v>18</v>
      </c>
    </row>
    <row r="145" spans="2:7" x14ac:dyDescent="0.25">
      <c r="B145" s="28" t="s">
        <v>111</v>
      </c>
      <c r="C145" s="28" t="s">
        <v>99</v>
      </c>
      <c r="D145" s="30">
        <v>7</v>
      </c>
      <c r="E145" s="28" t="s">
        <v>256</v>
      </c>
      <c r="F145" s="28" t="s">
        <v>116</v>
      </c>
      <c r="G145" s="28">
        <v>23</v>
      </c>
    </row>
    <row r="146" spans="2:7" x14ac:dyDescent="0.25">
      <c r="B146" s="28" t="s">
        <v>112</v>
      </c>
      <c r="C146" s="28" t="s">
        <v>4</v>
      </c>
      <c r="D146" s="30">
        <v>5</v>
      </c>
      <c r="E146" s="28" t="s">
        <v>257</v>
      </c>
      <c r="F146" s="28" t="s">
        <v>116</v>
      </c>
      <c r="G146" s="28">
        <v>25</v>
      </c>
    </row>
    <row r="147" spans="2:7" x14ac:dyDescent="0.25">
      <c r="B147" s="28" t="s">
        <v>258</v>
      </c>
      <c r="C147" s="28"/>
      <c r="D147" s="28"/>
      <c r="E147" s="28"/>
      <c r="F147" s="28"/>
      <c r="G147" s="28"/>
    </row>
    <row r="148" spans="2:7" ht="15.75" thickBot="1" x14ac:dyDescent="0.3">
      <c r="B148" s="26" t="s">
        <v>259</v>
      </c>
      <c r="C148" s="26"/>
      <c r="D148" s="26"/>
      <c r="E148" s="26"/>
      <c r="F148" s="26"/>
      <c r="G148" s="2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N59"/>
  <sheetViews>
    <sheetView tabSelected="1" topLeftCell="A14" zoomScale="80" zoomScaleNormal="80" workbookViewId="0">
      <selection activeCell="C14" sqref="C14"/>
    </sheetView>
  </sheetViews>
  <sheetFormatPr defaultRowHeight="15" x14ac:dyDescent="0.25"/>
  <cols>
    <col min="1" max="1" width="39" style="15" customWidth="1"/>
    <col min="2" max="2" width="17.5703125" style="1" bestFit="1" customWidth="1"/>
    <col min="3" max="3" width="17.7109375" style="1" bestFit="1" customWidth="1"/>
    <col min="4" max="4" width="15" style="1" bestFit="1" customWidth="1"/>
    <col min="5" max="5" width="22.140625" style="1" bestFit="1" customWidth="1"/>
    <col min="6" max="6" width="25.85546875" style="1" bestFit="1" customWidth="1"/>
    <col min="7" max="7" width="22.140625" style="1" bestFit="1" customWidth="1"/>
    <col min="8" max="8" width="18.140625" style="1" bestFit="1" customWidth="1"/>
    <col min="9" max="10" width="17.7109375" style="1" bestFit="1" customWidth="1"/>
    <col min="11" max="11" width="12.140625" style="1" bestFit="1" customWidth="1"/>
    <col min="12" max="12" width="9.7109375" bestFit="1" customWidth="1"/>
  </cols>
  <sheetData>
    <row r="1" spans="1:14" x14ac:dyDescent="0.25">
      <c r="B1" s="2" t="s">
        <v>10</v>
      </c>
    </row>
    <row r="2" spans="1:14" x14ac:dyDescent="0.25">
      <c r="A2" s="15" t="s">
        <v>3</v>
      </c>
      <c r="B2" s="5" t="s">
        <v>27</v>
      </c>
      <c r="C2" s="5" t="s">
        <v>55</v>
      </c>
      <c r="D2" s="5" t="s">
        <v>54</v>
      </c>
      <c r="E2" s="5" t="s">
        <v>4</v>
      </c>
      <c r="F2" s="5" t="s">
        <v>15</v>
      </c>
      <c r="G2" s="5" t="s">
        <v>28</v>
      </c>
      <c r="H2" s="5" t="s">
        <v>5</v>
      </c>
      <c r="I2" s="5" t="s">
        <v>6</v>
      </c>
      <c r="J2" s="5" t="s">
        <v>7</v>
      </c>
      <c r="K2" s="5" t="s">
        <v>8</v>
      </c>
      <c r="L2" s="5" t="s">
        <v>9</v>
      </c>
      <c r="M2" s="1"/>
      <c r="N2" s="1"/>
    </row>
    <row r="3" spans="1:14" ht="15.75" thickBot="1" x14ac:dyDescent="0.3">
      <c r="B3" s="3"/>
      <c r="C3" s="3"/>
      <c r="D3" s="9" t="s">
        <v>56</v>
      </c>
      <c r="E3" s="9"/>
      <c r="F3" s="3"/>
      <c r="G3" s="3">
        <f>B52+E30</f>
        <v>22</v>
      </c>
      <c r="H3" s="3">
        <v>0</v>
      </c>
      <c r="I3" s="3"/>
      <c r="J3" s="3"/>
      <c r="K3" s="3"/>
      <c r="L3" s="3"/>
      <c r="M3" s="1"/>
      <c r="N3" s="1"/>
    </row>
    <row r="4" spans="1:14" ht="15.75" thickTop="1" x14ac:dyDescent="0.25">
      <c r="A4" s="31" t="s">
        <v>29</v>
      </c>
      <c r="B4" s="3">
        <v>1</v>
      </c>
      <c r="C4" s="20">
        <v>12</v>
      </c>
      <c r="D4" s="25">
        <f>C4*100</f>
        <v>1200</v>
      </c>
      <c r="E4" s="10">
        <v>2</v>
      </c>
      <c r="F4" s="8">
        <f>G3</f>
        <v>22</v>
      </c>
      <c r="G4" s="3">
        <f t="shared" ref="G4:G15" si="0">F4-E4</f>
        <v>20</v>
      </c>
      <c r="H4" s="3">
        <f>MAX(0,D4+H3-E4*$B$49)</f>
        <v>0</v>
      </c>
      <c r="I4" s="3">
        <f>MAX(0,E4*$B$49-(D4+H3))</f>
        <v>80</v>
      </c>
      <c r="J4" s="3">
        <f>H4*$B$51</f>
        <v>0</v>
      </c>
      <c r="K4" s="3">
        <f>I4*$B$50</f>
        <v>0.08</v>
      </c>
      <c r="L4" s="3">
        <f>J4+K4</f>
        <v>0.08</v>
      </c>
      <c r="M4" s="1"/>
      <c r="N4" s="1"/>
    </row>
    <row r="5" spans="1:14" x14ac:dyDescent="0.25">
      <c r="A5" s="31"/>
      <c r="B5" s="3">
        <v>2</v>
      </c>
      <c r="C5" s="24">
        <v>15</v>
      </c>
      <c r="D5" s="25">
        <f t="shared" ref="D5:D15" si="1">C5*100</f>
        <v>1500</v>
      </c>
      <c r="E5" s="11">
        <v>3</v>
      </c>
      <c r="F5" s="8">
        <f t="shared" ref="F5:F15" si="2">E19+G4</f>
        <v>27</v>
      </c>
      <c r="G5" s="3">
        <f t="shared" si="0"/>
        <v>24</v>
      </c>
      <c r="H5" s="3">
        <f t="shared" ref="H5:H15" si="3">MAX(0,D5+H4-E5*$B$49)</f>
        <v>0</v>
      </c>
      <c r="I5" s="3">
        <f t="shared" ref="I5:I15" si="4">MAX(0,E5*$B$49-(D5+H4))</f>
        <v>420</v>
      </c>
      <c r="J5" s="3">
        <f>H5*$B$51</f>
        <v>0</v>
      </c>
      <c r="K5" s="3">
        <f t="shared" ref="K5:K15" si="5">I5*$B$50</f>
        <v>0.42</v>
      </c>
      <c r="L5" s="3">
        <f t="shared" ref="L5:L15" si="6">J5+K5</f>
        <v>0.42</v>
      </c>
      <c r="M5" s="1"/>
      <c r="N5" s="1"/>
    </row>
    <row r="6" spans="1:14" x14ac:dyDescent="0.25">
      <c r="A6" s="31" t="s">
        <v>30</v>
      </c>
      <c r="B6" s="3">
        <v>3</v>
      </c>
      <c r="C6" s="24">
        <v>25</v>
      </c>
      <c r="D6" s="25">
        <f t="shared" si="1"/>
        <v>2500</v>
      </c>
      <c r="E6" s="11">
        <v>4</v>
      </c>
      <c r="F6" s="8">
        <f t="shared" si="2"/>
        <v>27</v>
      </c>
      <c r="G6" s="3">
        <f t="shared" si="0"/>
        <v>23</v>
      </c>
      <c r="H6" s="3">
        <f t="shared" si="3"/>
        <v>0</v>
      </c>
      <c r="I6" s="3">
        <f t="shared" si="4"/>
        <v>60</v>
      </c>
      <c r="J6" s="3">
        <f>H6*$B$51</f>
        <v>0</v>
      </c>
      <c r="K6" s="3">
        <f t="shared" si="5"/>
        <v>0.06</v>
      </c>
      <c r="L6" s="3">
        <f t="shared" si="6"/>
        <v>0.06</v>
      </c>
      <c r="M6" s="1"/>
      <c r="N6" s="1"/>
    </row>
    <row r="7" spans="1:14" x14ac:dyDescent="0.25">
      <c r="A7" s="31"/>
      <c r="B7" s="3">
        <v>4</v>
      </c>
      <c r="C7" s="24">
        <v>30</v>
      </c>
      <c r="D7" s="25">
        <f t="shared" si="1"/>
        <v>3000</v>
      </c>
      <c r="E7" s="11">
        <v>5</v>
      </c>
      <c r="F7" s="8">
        <f t="shared" si="2"/>
        <v>26</v>
      </c>
      <c r="G7" s="3">
        <f t="shared" si="0"/>
        <v>21</v>
      </c>
      <c r="H7" s="3">
        <f t="shared" si="3"/>
        <v>0</v>
      </c>
      <c r="I7" s="3">
        <f t="shared" si="4"/>
        <v>200</v>
      </c>
      <c r="J7" s="3">
        <f>H7*$B$51</f>
        <v>0</v>
      </c>
      <c r="K7" s="3">
        <f t="shared" si="5"/>
        <v>0.2</v>
      </c>
      <c r="L7" s="3">
        <f t="shared" si="6"/>
        <v>0.2</v>
      </c>
      <c r="M7" s="1"/>
      <c r="N7" s="1"/>
    </row>
    <row r="8" spans="1:14" x14ac:dyDescent="0.25">
      <c r="A8" s="31" t="s">
        <v>31</v>
      </c>
      <c r="B8" s="3">
        <v>5</v>
      </c>
      <c r="C8" s="24">
        <v>80</v>
      </c>
      <c r="D8" s="25">
        <f t="shared" si="1"/>
        <v>8000</v>
      </c>
      <c r="E8" s="11">
        <v>12</v>
      </c>
      <c r="F8" s="8">
        <f t="shared" si="2"/>
        <v>28</v>
      </c>
      <c r="G8" s="3">
        <f t="shared" si="0"/>
        <v>16</v>
      </c>
      <c r="H8" s="3">
        <f t="shared" si="3"/>
        <v>320</v>
      </c>
      <c r="I8" s="3">
        <f t="shared" si="4"/>
        <v>0</v>
      </c>
      <c r="J8" s="3">
        <f>H8*$B$51</f>
        <v>0.64</v>
      </c>
      <c r="K8" s="3">
        <f t="shared" si="5"/>
        <v>0</v>
      </c>
      <c r="L8" s="3">
        <f t="shared" si="6"/>
        <v>0.64</v>
      </c>
      <c r="M8" s="1"/>
      <c r="N8" s="1"/>
    </row>
    <row r="9" spans="1:14" x14ac:dyDescent="0.25">
      <c r="A9" s="31"/>
      <c r="B9" s="3">
        <v>6</v>
      </c>
      <c r="C9" s="24">
        <v>120</v>
      </c>
      <c r="D9" s="25">
        <f t="shared" si="1"/>
        <v>12000</v>
      </c>
      <c r="E9" s="11">
        <v>11</v>
      </c>
      <c r="F9" s="8">
        <f t="shared" si="2"/>
        <v>23</v>
      </c>
      <c r="G9" s="3">
        <f t="shared" si="0"/>
        <v>12</v>
      </c>
      <c r="H9" s="3">
        <f t="shared" si="3"/>
        <v>5280</v>
      </c>
      <c r="I9" s="3">
        <f t="shared" si="4"/>
        <v>0</v>
      </c>
      <c r="J9" s="3">
        <f t="shared" ref="J9:J15" si="7">H9*$B$51</f>
        <v>10.56</v>
      </c>
      <c r="K9" s="3">
        <f t="shared" si="5"/>
        <v>0</v>
      </c>
      <c r="L9" s="3">
        <f t="shared" si="6"/>
        <v>10.56</v>
      </c>
      <c r="M9" s="1"/>
      <c r="N9" s="1"/>
    </row>
    <row r="10" spans="1:14" x14ac:dyDescent="0.25">
      <c r="A10" s="31" t="s">
        <v>32</v>
      </c>
      <c r="B10" s="3">
        <v>7</v>
      </c>
      <c r="C10" s="24">
        <v>45</v>
      </c>
      <c r="D10" s="25">
        <f t="shared" si="1"/>
        <v>4500</v>
      </c>
      <c r="E10" s="11">
        <v>15</v>
      </c>
      <c r="F10" s="8">
        <f t="shared" si="2"/>
        <v>20</v>
      </c>
      <c r="G10" s="3">
        <f t="shared" si="0"/>
        <v>5</v>
      </c>
      <c r="H10" s="3">
        <f t="shared" si="3"/>
        <v>180</v>
      </c>
      <c r="I10" s="3">
        <f t="shared" si="4"/>
        <v>0</v>
      </c>
      <c r="J10" s="3">
        <f t="shared" si="7"/>
        <v>0.36</v>
      </c>
      <c r="K10" s="3">
        <f t="shared" si="5"/>
        <v>0</v>
      </c>
      <c r="L10" s="3">
        <f t="shared" si="6"/>
        <v>0.36</v>
      </c>
      <c r="M10" s="1"/>
      <c r="N10" s="1"/>
    </row>
    <row r="11" spans="1:14" x14ac:dyDescent="0.25">
      <c r="A11" s="31"/>
      <c r="B11" s="3">
        <v>8</v>
      </c>
      <c r="C11" s="24">
        <v>40</v>
      </c>
      <c r="D11" s="25">
        <f t="shared" si="1"/>
        <v>4000</v>
      </c>
      <c r="E11" s="11">
        <v>7</v>
      </c>
      <c r="F11" s="8">
        <f t="shared" si="2"/>
        <v>14</v>
      </c>
      <c r="G11" s="3">
        <f t="shared" si="0"/>
        <v>7</v>
      </c>
      <c r="H11" s="3">
        <f t="shared" si="3"/>
        <v>0</v>
      </c>
      <c r="I11" s="3">
        <f t="shared" si="4"/>
        <v>300</v>
      </c>
      <c r="J11" s="3">
        <f t="shared" si="7"/>
        <v>0</v>
      </c>
      <c r="K11" s="3">
        <f t="shared" si="5"/>
        <v>0.3</v>
      </c>
      <c r="L11" s="3">
        <f t="shared" si="6"/>
        <v>0.3</v>
      </c>
      <c r="M11" s="1"/>
      <c r="N11" s="1"/>
    </row>
    <row r="12" spans="1:14" x14ac:dyDescent="0.25">
      <c r="A12" s="31" t="s">
        <v>33</v>
      </c>
      <c r="B12" s="3">
        <v>9</v>
      </c>
      <c r="C12" s="24">
        <v>60</v>
      </c>
      <c r="D12" s="25">
        <f t="shared" si="1"/>
        <v>6000</v>
      </c>
      <c r="E12" s="11">
        <v>9</v>
      </c>
      <c r="F12" s="8">
        <f t="shared" si="2"/>
        <v>12</v>
      </c>
      <c r="G12" s="3">
        <f t="shared" si="0"/>
        <v>3</v>
      </c>
      <c r="H12" s="3">
        <f t="shared" si="3"/>
        <v>240</v>
      </c>
      <c r="I12" s="3">
        <f t="shared" si="4"/>
        <v>0</v>
      </c>
      <c r="J12" s="3">
        <f t="shared" si="7"/>
        <v>0.48</v>
      </c>
      <c r="K12" s="3">
        <f t="shared" si="5"/>
        <v>0</v>
      </c>
      <c r="L12" s="3">
        <f t="shared" si="6"/>
        <v>0.48</v>
      </c>
      <c r="M12" s="1"/>
      <c r="N12" s="1"/>
    </row>
    <row r="13" spans="1:14" x14ac:dyDescent="0.25">
      <c r="A13" s="31"/>
      <c r="B13" s="3">
        <v>10</v>
      </c>
      <c r="C13" s="24">
        <v>100</v>
      </c>
      <c r="D13" s="25">
        <f t="shared" si="1"/>
        <v>10000</v>
      </c>
      <c r="E13" s="13">
        <v>10</v>
      </c>
      <c r="F13" s="8">
        <f t="shared" si="2"/>
        <v>10</v>
      </c>
      <c r="G13" s="3">
        <f t="shared" si="0"/>
        <v>0</v>
      </c>
      <c r="H13" s="3">
        <f t="shared" si="3"/>
        <v>3840</v>
      </c>
      <c r="I13" s="3">
        <f t="shared" si="4"/>
        <v>0</v>
      </c>
      <c r="J13" s="3">
        <f t="shared" si="7"/>
        <v>7.68</v>
      </c>
      <c r="K13" s="3">
        <f t="shared" si="5"/>
        <v>0</v>
      </c>
      <c r="L13" s="3">
        <f t="shared" si="6"/>
        <v>7.68</v>
      </c>
      <c r="M13" s="1"/>
      <c r="N13" s="1"/>
    </row>
    <row r="14" spans="1:14" x14ac:dyDescent="0.25">
      <c r="A14" s="31" t="s">
        <v>34</v>
      </c>
      <c r="B14" s="3">
        <v>11</v>
      </c>
      <c r="C14" s="24">
        <v>30</v>
      </c>
      <c r="D14" s="25">
        <f t="shared" si="1"/>
        <v>3000</v>
      </c>
      <c r="E14" s="13">
        <v>10</v>
      </c>
      <c r="F14" s="8">
        <f t="shared" si="2"/>
        <v>11</v>
      </c>
      <c r="G14" s="3">
        <f t="shared" si="0"/>
        <v>1</v>
      </c>
      <c r="H14" s="3">
        <f t="shared" si="3"/>
        <v>440</v>
      </c>
      <c r="I14" s="3">
        <f t="shared" si="4"/>
        <v>0</v>
      </c>
      <c r="J14" s="3">
        <f t="shared" si="7"/>
        <v>0.88</v>
      </c>
      <c r="K14" s="3">
        <f t="shared" si="5"/>
        <v>0</v>
      </c>
      <c r="L14" s="3">
        <f t="shared" si="6"/>
        <v>0.88</v>
      </c>
      <c r="M14" s="1"/>
      <c r="N14" s="1"/>
    </row>
    <row r="15" spans="1:14" ht="15.75" thickBot="1" x14ac:dyDescent="0.3">
      <c r="A15" s="31"/>
      <c r="B15" s="3">
        <v>12</v>
      </c>
      <c r="C15" s="24">
        <v>20</v>
      </c>
      <c r="D15" s="25">
        <f t="shared" si="1"/>
        <v>2000</v>
      </c>
      <c r="E15" s="12">
        <v>4</v>
      </c>
      <c r="F15" s="8">
        <f t="shared" si="2"/>
        <v>11</v>
      </c>
      <c r="G15" s="3">
        <f t="shared" si="0"/>
        <v>7</v>
      </c>
      <c r="H15" s="3">
        <f t="shared" si="3"/>
        <v>0</v>
      </c>
      <c r="I15" s="3">
        <f t="shared" si="4"/>
        <v>120</v>
      </c>
      <c r="J15" s="3">
        <f t="shared" si="7"/>
        <v>0</v>
      </c>
      <c r="K15" s="3">
        <f t="shared" si="5"/>
        <v>0.12</v>
      </c>
      <c r="L15" s="3">
        <f t="shared" si="6"/>
        <v>0.12</v>
      </c>
      <c r="M15" s="1"/>
      <c r="N15" s="1"/>
    </row>
    <row r="16" spans="1:14" ht="15.75" thickTop="1" x14ac:dyDescent="0.25">
      <c r="J16" s="1" t="s">
        <v>22</v>
      </c>
      <c r="K16" s="1">
        <f>SUM(L4:L15)</f>
        <v>21.78</v>
      </c>
    </row>
    <row r="17" spans="1:11" x14ac:dyDescent="0.25">
      <c r="B17" s="2" t="s">
        <v>16</v>
      </c>
    </row>
    <row r="18" spans="1:11" ht="15.75" thickBot="1" x14ac:dyDescent="0.3">
      <c r="B18" s="6" t="s">
        <v>3</v>
      </c>
      <c r="C18" s="6" t="s">
        <v>17</v>
      </c>
      <c r="D18" s="6" t="s">
        <v>4</v>
      </c>
      <c r="E18" s="6" t="s">
        <v>18</v>
      </c>
    </row>
    <row r="19" spans="1:11" ht="16.5" thickTop="1" thickBot="1" x14ac:dyDescent="0.3">
      <c r="A19" s="31" t="s">
        <v>260</v>
      </c>
      <c r="B19" s="3">
        <v>1</v>
      </c>
      <c r="C19" s="3">
        <f>E15</f>
        <v>4</v>
      </c>
      <c r="D19" s="14">
        <f>C19+E19</f>
        <v>11</v>
      </c>
      <c r="E19" s="22">
        <f>E46</f>
        <v>7</v>
      </c>
      <c r="J19" s="1" t="s">
        <v>11</v>
      </c>
      <c r="K19" s="21">
        <f>K16+K47</f>
        <v>46.14</v>
      </c>
    </row>
    <row r="20" spans="1:11" ht="15.75" thickTop="1" x14ac:dyDescent="0.25">
      <c r="A20" s="31"/>
      <c r="B20" s="3">
        <v>2</v>
      </c>
      <c r="C20" s="3">
        <f t="shared" ref="C20:C30" si="8">E4</f>
        <v>2</v>
      </c>
      <c r="D20" s="14">
        <f t="shared" ref="D20:D30" si="9">C20+E20</f>
        <v>5</v>
      </c>
      <c r="E20" s="22">
        <f t="shared" ref="E20:E30" si="10">E35</f>
        <v>3</v>
      </c>
    </row>
    <row r="21" spans="1:11" x14ac:dyDescent="0.25">
      <c r="A21" s="31" t="s">
        <v>261</v>
      </c>
      <c r="B21" s="3">
        <v>3</v>
      </c>
      <c r="C21" s="3">
        <f t="shared" si="8"/>
        <v>3</v>
      </c>
      <c r="D21" s="14">
        <f t="shared" si="9"/>
        <v>6</v>
      </c>
      <c r="E21" s="22">
        <f t="shared" si="10"/>
        <v>3</v>
      </c>
    </row>
    <row r="22" spans="1:11" x14ac:dyDescent="0.25">
      <c r="A22" s="31"/>
      <c r="B22" s="3">
        <v>4</v>
      </c>
      <c r="C22" s="3">
        <f t="shared" si="8"/>
        <v>4</v>
      </c>
      <c r="D22" s="14">
        <f t="shared" si="9"/>
        <v>11</v>
      </c>
      <c r="E22" s="22">
        <f t="shared" si="10"/>
        <v>7</v>
      </c>
    </row>
    <row r="23" spans="1:11" x14ac:dyDescent="0.25">
      <c r="A23" s="31" t="s">
        <v>262</v>
      </c>
      <c r="B23" s="3">
        <v>5</v>
      </c>
      <c r="C23" s="3">
        <f t="shared" si="8"/>
        <v>5</v>
      </c>
      <c r="D23" s="14">
        <f t="shared" si="9"/>
        <v>12</v>
      </c>
      <c r="E23" s="22">
        <f t="shared" si="10"/>
        <v>7</v>
      </c>
    </row>
    <row r="24" spans="1:11" x14ac:dyDescent="0.25">
      <c r="A24" s="31"/>
      <c r="B24" s="3">
        <v>6</v>
      </c>
      <c r="C24" s="3">
        <f t="shared" si="8"/>
        <v>12</v>
      </c>
      <c r="D24" s="14">
        <f t="shared" si="9"/>
        <v>20</v>
      </c>
      <c r="E24" s="22">
        <f t="shared" si="10"/>
        <v>8</v>
      </c>
    </row>
    <row r="25" spans="1:11" x14ac:dyDescent="0.25">
      <c r="A25" s="31" t="s">
        <v>263</v>
      </c>
      <c r="B25" s="3">
        <v>7</v>
      </c>
      <c r="C25" s="3">
        <f t="shared" si="8"/>
        <v>11</v>
      </c>
      <c r="D25" s="14">
        <f t="shared" si="9"/>
        <v>20</v>
      </c>
      <c r="E25" s="22">
        <f t="shared" si="10"/>
        <v>9</v>
      </c>
    </row>
    <row r="26" spans="1:11" x14ac:dyDescent="0.25">
      <c r="A26" s="31"/>
      <c r="B26" s="3">
        <v>8</v>
      </c>
      <c r="C26" s="3">
        <f t="shared" si="8"/>
        <v>15</v>
      </c>
      <c r="D26" s="14">
        <f t="shared" si="9"/>
        <v>20</v>
      </c>
      <c r="E26" s="22">
        <f t="shared" si="10"/>
        <v>5</v>
      </c>
    </row>
    <row r="27" spans="1:11" x14ac:dyDescent="0.25">
      <c r="A27" s="31" t="s">
        <v>264</v>
      </c>
      <c r="B27" s="3">
        <v>9</v>
      </c>
      <c r="C27" s="3">
        <f t="shared" si="8"/>
        <v>7</v>
      </c>
      <c r="D27" s="14">
        <f t="shared" si="9"/>
        <v>14</v>
      </c>
      <c r="E27" s="22">
        <f t="shared" si="10"/>
        <v>7</v>
      </c>
    </row>
    <row r="28" spans="1:11" x14ac:dyDescent="0.25">
      <c r="A28" s="31"/>
      <c r="B28" s="3">
        <v>10</v>
      </c>
      <c r="C28" s="3">
        <f t="shared" si="8"/>
        <v>9</v>
      </c>
      <c r="D28" s="14">
        <f t="shared" si="9"/>
        <v>20</v>
      </c>
      <c r="E28" s="22">
        <f t="shared" si="10"/>
        <v>11</v>
      </c>
    </row>
    <row r="29" spans="1:11" x14ac:dyDescent="0.25">
      <c r="A29" s="31" t="s">
        <v>265</v>
      </c>
      <c r="B29" s="3">
        <v>11</v>
      </c>
      <c r="C29" s="3">
        <f t="shared" si="8"/>
        <v>10</v>
      </c>
      <c r="D29" s="14">
        <f t="shared" si="9"/>
        <v>20</v>
      </c>
      <c r="E29" s="22">
        <f t="shared" si="10"/>
        <v>10</v>
      </c>
    </row>
    <row r="30" spans="1:11" x14ac:dyDescent="0.25">
      <c r="A30" s="31"/>
      <c r="B30" s="3">
        <v>12</v>
      </c>
      <c r="C30" s="3">
        <f t="shared" si="8"/>
        <v>10</v>
      </c>
      <c r="D30" s="14">
        <f t="shared" si="9"/>
        <v>20</v>
      </c>
      <c r="E30" s="22">
        <f t="shared" si="10"/>
        <v>10</v>
      </c>
    </row>
    <row r="32" spans="1:11" x14ac:dyDescent="0.25">
      <c r="B32" s="2" t="s">
        <v>12</v>
      </c>
    </row>
    <row r="33" spans="1:12" x14ac:dyDescent="0.25">
      <c r="B33" s="5" t="s">
        <v>3</v>
      </c>
      <c r="C33" s="5" t="s">
        <v>55</v>
      </c>
      <c r="D33" s="5" t="s">
        <v>54</v>
      </c>
      <c r="E33" s="5" t="s">
        <v>4</v>
      </c>
      <c r="F33" s="5" t="s">
        <v>15</v>
      </c>
      <c r="G33" s="5" t="s">
        <v>28</v>
      </c>
      <c r="H33" s="5" t="s">
        <v>5</v>
      </c>
      <c r="I33" s="5" t="s">
        <v>6</v>
      </c>
      <c r="J33" s="5" t="s">
        <v>7</v>
      </c>
      <c r="K33" s="5" t="s">
        <v>8</v>
      </c>
      <c r="L33" s="5" t="s">
        <v>9</v>
      </c>
    </row>
    <row r="34" spans="1:12" ht="15.75" thickBot="1" x14ac:dyDescent="0.3">
      <c r="B34" s="3"/>
      <c r="C34" s="7"/>
      <c r="D34" s="3"/>
      <c r="E34" s="23"/>
      <c r="F34" s="3"/>
      <c r="G34" s="3">
        <f>B53+C30</f>
        <v>22</v>
      </c>
      <c r="H34" s="3"/>
      <c r="I34" s="3"/>
      <c r="J34" s="3"/>
      <c r="K34" s="3"/>
      <c r="L34" s="3"/>
    </row>
    <row r="35" spans="1:12" ht="15.75" thickTop="1" x14ac:dyDescent="0.25">
      <c r="A35" s="31" t="s">
        <v>29</v>
      </c>
      <c r="B35" s="3">
        <v>1</v>
      </c>
      <c r="C35" s="24">
        <v>15</v>
      </c>
      <c r="D35" s="7">
        <f>C35*100</f>
        <v>1500</v>
      </c>
      <c r="E35" s="10">
        <v>3</v>
      </c>
      <c r="F35" s="8">
        <f>G34</f>
        <v>22</v>
      </c>
      <c r="G35" s="4">
        <f>MAX(0,F35-E35)</f>
        <v>19</v>
      </c>
      <c r="H35" s="3">
        <f>MAX(0,H46+D35-E35*$B$49)</f>
        <v>0</v>
      </c>
      <c r="I35" s="3">
        <f>MAX(0,E35*$B$49-(D35+H34))</f>
        <v>420</v>
      </c>
      <c r="J35" s="3">
        <f>H35*$B$51</f>
        <v>0</v>
      </c>
      <c r="K35" s="3">
        <f>I35*$B$50</f>
        <v>0.42</v>
      </c>
      <c r="L35" s="3">
        <f>J35+K35</f>
        <v>0.42</v>
      </c>
    </row>
    <row r="36" spans="1:12" x14ac:dyDescent="0.25">
      <c r="A36" s="31"/>
      <c r="B36" s="3">
        <v>2</v>
      </c>
      <c r="C36" s="24">
        <v>20</v>
      </c>
      <c r="D36" s="7">
        <f t="shared" ref="D36:D46" si="11">C36*100</f>
        <v>2000</v>
      </c>
      <c r="E36" s="11">
        <v>3</v>
      </c>
      <c r="F36" s="8">
        <f t="shared" ref="F36:F46" si="12">E19+G35</f>
        <v>26</v>
      </c>
      <c r="G36" s="4">
        <f t="shared" ref="G36:G46" si="13">MAX(0,F36-E36)</f>
        <v>23</v>
      </c>
      <c r="H36" s="3">
        <f t="shared" ref="H36:H46" si="14">MAX(0,H47+D36-E36*$B$49)</f>
        <v>80</v>
      </c>
      <c r="I36" s="3">
        <f t="shared" ref="I36:I46" si="15">MAX(0,E36*$B$49-(D36+H35))</f>
        <v>0</v>
      </c>
      <c r="J36" s="3">
        <f>H36*$B$51</f>
        <v>0.16</v>
      </c>
      <c r="K36" s="3">
        <f>I36*$B$50</f>
        <v>0</v>
      </c>
      <c r="L36" s="3">
        <f t="shared" ref="L36:L46" si="16">J36+K36</f>
        <v>0.16</v>
      </c>
    </row>
    <row r="37" spans="1:12" x14ac:dyDescent="0.25">
      <c r="A37" s="31" t="s">
        <v>30</v>
      </c>
      <c r="B37" s="3">
        <v>3</v>
      </c>
      <c r="C37" s="24">
        <v>40</v>
      </c>
      <c r="D37" s="7">
        <f t="shared" si="11"/>
        <v>4000</v>
      </c>
      <c r="E37" s="11">
        <v>7</v>
      </c>
      <c r="F37" s="8">
        <f t="shared" si="12"/>
        <v>26</v>
      </c>
      <c r="G37" s="4">
        <f t="shared" si="13"/>
        <v>19</v>
      </c>
      <c r="H37" s="3">
        <f t="shared" si="14"/>
        <v>0</v>
      </c>
      <c r="I37" s="3">
        <f t="shared" si="15"/>
        <v>400</v>
      </c>
      <c r="J37" s="3">
        <f>H37*$B$51</f>
        <v>0</v>
      </c>
      <c r="K37" s="3">
        <f>I37*$B$50</f>
        <v>0.4</v>
      </c>
      <c r="L37" s="3">
        <f t="shared" si="16"/>
        <v>0.4</v>
      </c>
    </row>
    <row r="38" spans="1:12" x14ac:dyDescent="0.25">
      <c r="A38" s="31"/>
      <c r="B38" s="3">
        <v>4</v>
      </c>
      <c r="C38" s="24">
        <v>45</v>
      </c>
      <c r="D38" s="7">
        <f t="shared" si="11"/>
        <v>4500</v>
      </c>
      <c r="E38" s="11">
        <v>7</v>
      </c>
      <c r="F38" s="8">
        <f t="shared" si="12"/>
        <v>22</v>
      </c>
      <c r="G38" s="4">
        <f t="shared" si="13"/>
        <v>15</v>
      </c>
      <c r="H38" s="3">
        <f t="shared" si="14"/>
        <v>20</v>
      </c>
      <c r="I38" s="3">
        <f t="shared" si="15"/>
        <v>0</v>
      </c>
      <c r="J38" s="3">
        <f>H38*$B$51</f>
        <v>0.04</v>
      </c>
      <c r="K38" s="3">
        <f>I38*$B$50</f>
        <v>0</v>
      </c>
      <c r="L38" s="3">
        <f t="shared" si="16"/>
        <v>0.04</v>
      </c>
    </row>
    <row r="39" spans="1:12" x14ac:dyDescent="0.25">
      <c r="A39" s="31" t="s">
        <v>31</v>
      </c>
      <c r="B39" s="3">
        <v>5</v>
      </c>
      <c r="C39" s="24">
        <v>60</v>
      </c>
      <c r="D39" s="7">
        <f t="shared" si="11"/>
        <v>6000</v>
      </c>
      <c r="E39" s="11">
        <v>8</v>
      </c>
      <c r="F39" s="8">
        <f t="shared" si="12"/>
        <v>22</v>
      </c>
      <c r="G39" s="4">
        <f t="shared" si="13"/>
        <v>14</v>
      </c>
      <c r="H39" s="3">
        <f t="shared" si="14"/>
        <v>880</v>
      </c>
      <c r="I39" s="3">
        <f t="shared" si="15"/>
        <v>0</v>
      </c>
      <c r="J39" s="3">
        <f>H39*$B$51</f>
        <v>1.76</v>
      </c>
      <c r="K39" s="3">
        <f>I39*$B$50</f>
        <v>0</v>
      </c>
      <c r="L39" s="3">
        <f t="shared" si="16"/>
        <v>1.76</v>
      </c>
    </row>
    <row r="40" spans="1:12" x14ac:dyDescent="0.25">
      <c r="A40" s="31"/>
      <c r="B40" s="3">
        <v>6</v>
      </c>
      <c r="C40" s="24">
        <v>80</v>
      </c>
      <c r="D40" s="7">
        <f t="shared" si="11"/>
        <v>8000</v>
      </c>
      <c r="E40" s="11">
        <v>9</v>
      </c>
      <c r="F40" s="8">
        <f t="shared" si="12"/>
        <v>21</v>
      </c>
      <c r="G40" s="4">
        <f t="shared" si="13"/>
        <v>12</v>
      </c>
      <c r="H40" s="3">
        <f t="shared" si="14"/>
        <v>2240</v>
      </c>
      <c r="I40" s="3">
        <f t="shared" si="15"/>
        <v>0</v>
      </c>
      <c r="J40" s="3">
        <f t="shared" ref="J40:J46" si="17">H40*$B$51</f>
        <v>4.4800000000000004</v>
      </c>
      <c r="K40" s="3">
        <f t="shared" ref="K40:K46" si="18">I40*$B$50</f>
        <v>0</v>
      </c>
      <c r="L40" s="3">
        <f t="shared" si="16"/>
        <v>4.4800000000000004</v>
      </c>
    </row>
    <row r="41" spans="1:12" x14ac:dyDescent="0.25">
      <c r="A41" s="31" t="s">
        <v>32</v>
      </c>
      <c r="B41" s="3">
        <v>7</v>
      </c>
      <c r="C41" s="24">
        <v>40</v>
      </c>
      <c r="D41" s="7">
        <f t="shared" si="11"/>
        <v>4000</v>
      </c>
      <c r="E41" s="11">
        <v>5</v>
      </c>
      <c r="F41" s="8">
        <f t="shared" si="12"/>
        <v>20</v>
      </c>
      <c r="G41" s="4">
        <f t="shared" si="13"/>
        <v>15</v>
      </c>
      <c r="H41" s="3">
        <f t="shared" si="14"/>
        <v>800</v>
      </c>
      <c r="I41" s="3">
        <f t="shared" si="15"/>
        <v>0</v>
      </c>
      <c r="J41" s="3">
        <f t="shared" si="17"/>
        <v>1.6</v>
      </c>
      <c r="K41" s="3">
        <f t="shared" si="18"/>
        <v>0</v>
      </c>
      <c r="L41" s="3">
        <f t="shared" si="16"/>
        <v>1.6</v>
      </c>
    </row>
    <row r="42" spans="1:12" x14ac:dyDescent="0.25">
      <c r="A42" s="31"/>
      <c r="B42" s="3">
        <v>8</v>
      </c>
      <c r="C42" s="24">
        <v>35</v>
      </c>
      <c r="D42" s="7">
        <f t="shared" si="11"/>
        <v>3500</v>
      </c>
      <c r="E42" s="11">
        <v>7</v>
      </c>
      <c r="F42" s="8">
        <f t="shared" si="12"/>
        <v>24</v>
      </c>
      <c r="G42" s="4">
        <f t="shared" si="13"/>
        <v>17</v>
      </c>
      <c r="H42" s="3">
        <f t="shared" si="14"/>
        <v>0</v>
      </c>
      <c r="I42" s="3">
        <f t="shared" si="15"/>
        <v>180</v>
      </c>
      <c r="J42" s="3">
        <f t="shared" si="17"/>
        <v>0</v>
      </c>
      <c r="K42" s="3">
        <f t="shared" si="18"/>
        <v>0.18</v>
      </c>
      <c r="L42" s="3">
        <f t="shared" si="16"/>
        <v>0.18</v>
      </c>
    </row>
    <row r="43" spans="1:12" x14ac:dyDescent="0.25">
      <c r="A43" s="31" t="s">
        <v>33</v>
      </c>
      <c r="B43" s="3">
        <v>9</v>
      </c>
      <c r="C43" s="24">
        <v>80</v>
      </c>
      <c r="D43" s="7">
        <f t="shared" si="11"/>
        <v>8000</v>
      </c>
      <c r="E43" s="11">
        <v>11</v>
      </c>
      <c r="F43" s="8">
        <f t="shared" si="12"/>
        <v>22</v>
      </c>
      <c r="G43" s="4">
        <f t="shared" si="13"/>
        <v>11</v>
      </c>
      <c r="H43" s="3">
        <f t="shared" si="14"/>
        <v>960</v>
      </c>
      <c r="I43" s="3">
        <f t="shared" si="15"/>
        <v>0</v>
      </c>
      <c r="J43" s="3">
        <f t="shared" si="17"/>
        <v>1.92</v>
      </c>
      <c r="K43" s="3">
        <f t="shared" si="18"/>
        <v>0</v>
      </c>
      <c r="L43" s="3">
        <f t="shared" si="16"/>
        <v>1.92</v>
      </c>
    </row>
    <row r="44" spans="1:12" x14ac:dyDescent="0.25">
      <c r="A44" s="31"/>
      <c r="B44" s="3">
        <v>10</v>
      </c>
      <c r="C44" s="24">
        <v>115</v>
      </c>
      <c r="D44" s="7">
        <f t="shared" si="11"/>
        <v>11500</v>
      </c>
      <c r="E44" s="13">
        <v>10</v>
      </c>
      <c r="F44" s="8">
        <f t="shared" si="12"/>
        <v>18</v>
      </c>
      <c r="G44" s="4">
        <f t="shared" si="13"/>
        <v>8</v>
      </c>
      <c r="H44" s="3">
        <f t="shared" si="14"/>
        <v>5100</v>
      </c>
      <c r="I44" s="3">
        <f t="shared" si="15"/>
        <v>0</v>
      </c>
      <c r="J44" s="3">
        <f t="shared" si="17"/>
        <v>10.200000000000001</v>
      </c>
      <c r="K44" s="3">
        <f t="shared" si="18"/>
        <v>0</v>
      </c>
      <c r="L44" s="3">
        <f t="shared" si="16"/>
        <v>10.200000000000001</v>
      </c>
    </row>
    <row r="45" spans="1:12" x14ac:dyDescent="0.25">
      <c r="A45" s="31" t="s">
        <v>34</v>
      </c>
      <c r="B45" s="3">
        <v>11</v>
      </c>
      <c r="C45" s="24">
        <v>80</v>
      </c>
      <c r="D45" s="7">
        <f t="shared" si="11"/>
        <v>8000</v>
      </c>
      <c r="E45" s="13">
        <v>10</v>
      </c>
      <c r="F45" s="8">
        <f t="shared" si="12"/>
        <v>19</v>
      </c>
      <c r="G45" s="4">
        <f t="shared" si="13"/>
        <v>9</v>
      </c>
      <c r="H45" s="3">
        <f t="shared" si="14"/>
        <v>1600</v>
      </c>
      <c r="I45" s="3">
        <f t="shared" si="15"/>
        <v>0</v>
      </c>
      <c r="J45" s="3">
        <f t="shared" si="17"/>
        <v>3.2</v>
      </c>
      <c r="K45" s="3">
        <f t="shared" si="18"/>
        <v>0</v>
      </c>
      <c r="L45" s="3">
        <f t="shared" si="16"/>
        <v>3.2</v>
      </c>
    </row>
    <row r="46" spans="1:12" ht="15.75" thickBot="1" x14ac:dyDescent="0.3">
      <c r="A46" s="31"/>
      <c r="B46" s="3">
        <v>12</v>
      </c>
      <c r="C46" s="24">
        <v>40</v>
      </c>
      <c r="D46" s="7">
        <f t="shared" si="11"/>
        <v>4000</v>
      </c>
      <c r="E46" s="12">
        <v>7</v>
      </c>
      <c r="F46" s="8">
        <f t="shared" si="12"/>
        <v>19</v>
      </c>
      <c r="G46" s="4">
        <f t="shared" si="13"/>
        <v>12</v>
      </c>
      <c r="H46" s="3">
        <f t="shared" si="14"/>
        <v>0</v>
      </c>
      <c r="I46" s="3">
        <f t="shared" si="15"/>
        <v>0</v>
      </c>
      <c r="J46" s="3">
        <f t="shared" si="17"/>
        <v>0</v>
      </c>
      <c r="K46" s="3">
        <f t="shared" si="18"/>
        <v>0</v>
      </c>
      <c r="L46" s="3">
        <f t="shared" si="16"/>
        <v>0</v>
      </c>
    </row>
    <row r="47" spans="1:12" ht="15.75" thickTop="1" x14ac:dyDescent="0.25">
      <c r="J47" s="1" t="s">
        <v>22</v>
      </c>
      <c r="K47" s="1">
        <f>SUM(L35:L46)</f>
        <v>24.360000000000003</v>
      </c>
    </row>
    <row r="48" spans="1:12" x14ac:dyDescent="0.25">
      <c r="A48" s="16" t="s">
        <v>21</v>
      </c>
    </row>
    <row r="49" spans="1:3" x14ac:dyDescent="0.25">
      <c r="A49" s="17" t="s">
        <v>0</v>
      </c>
      <c r="B49" s="3">
        <v>640</v>
      </c>
    </row>
    <row r="50" spans="1:3" x14ac:dyDescent="0.25">
      <c r="A50" s="17" t="s">
        <v>1</v>
      </c>
      <c r="B50" s="3">
        <v>1E-3</v>
      </c>
      <c r="C50" s="1">
        <f>B51/B50</f>
        <v>2</v>
      </c>
    </row>
    <row r="51" spans="1:3" x14ac:dyDescent="0.25">
      <c r="A51" s="17" t="s">
        <v>2</v>
      </c>
      <c r="B51" s="3">
        <v>2E-3</v>
      </c>
    </row>
    <row r="52" spans="1:3" x14ac:dyDescent="0.25">
      <c r="A52" s="17" t="s">
        <v>14</v>
      </c>
      <c r="B52" s="3">
        <v>12</v>
      </c>
    </row>
    <row r="53" spans="1:3" x14ac:dyDescent="0.25">
      <c r="A53" s="17" t="s">
        <v>13</v>
      </c>
      <c r="B53" s="3">
        <v>12</v>
      </c>
    </row>
    <row r="54" spans="1:3" x14ac:dyDescent="0.25">
      <c r="A54" s="17" t="s">
        <v>19</v>
      </c>
      <c r="B54" s="3">
        <v>30</v>
      </c>
    </row>
    <row r="55" spans="1:3" x14ac:dyDescent="0.25">
      <c r="A55" s="17" t="s">
        <v>25</v>
      </c>
      <c r="B55" s="3">
        <v>30</v>
      </c>
    </row>
    <row r="56" spans="1:3" x14ac:dyDescent="0.25">
      <c r="A56" s="17" t="s">
        <v>20</v>
      </c>
      <c r="B56" s="3">
        <v>20</v>
      </c>
    </row>
    <row r="57" spans="1:3" x14ac:dyDescent="0.25">
      <c r="A57" s="17" t="s">
        <v>23</v>
      </c>
      <c r="B57" s="3">
        <v>1</v>
      </c>
    </row>
    <row r="58" spans="1:3" x14ac:dyDescent="0.25">
      <c r="A58" s="17" t="s">
        <v>26</v>
      </c>
      <c r="B58" s="3">
        <v>1</v>
      </c>
    </row>
    <row r="59" spans="1:3" x14ac:dyDescent="0.25">
      <c r="A59" s="17" t="s">
        <v>24</v>
      </c>
      <c r="B59" s="3">
        <v>1</v>
      </c>
    </row>
  </sheetData>
  <scenarios current="0">
    <scenario name="960 train capacity 5:1 ratio" count="24" user="saket" comment="Created by saket on 5/1/2012">
      <inputCells r="E4" val="1"/>
      <inputCells r="E5" val="1"/>
      <inputCells r="E6" val="3"/>
      <inputCells r="E7" val="3"/>
      <inputCells r="E8" val="9"/>
      <inputCells r="E9" val="10"/>
      <inputCells r="E10" val="7"/>
      <inputCells r="E11" val="4"/>
      <inputCells r="E12" val="6"/>
      <inputCells r="E13" val="8"/>
      <inputCells r="E14" val="6"/>
      <inputCells r="E15" val="2"/>
      <inputCells r="E35" val="1"/>
      <inputCells r="E36" val="2"/>
      <inputCells r="E37" val="4"/>
      <inputCells r="E38" val="4"/>
      <inputCells r="E39" val="6"/>
      <inputCells r="E40" val="7"/>
      <inputCells r="E41" val="5"/>
      <inputCells r="E42" val="3"/>
      <inputCells r="E43" val="9"/>
      <inputCells r="E44" val="12"/>
      <inputCells r="E45" val="7"/>
      <inputCells r="E46" val="5"/>
    </scenario>
  </scenarios>
  <mergeCells count="18">
    <mergeCell ref="A45:A46"/>
    <mergeCell ref="A19:A20"/>
    <mergeCell ref="A21:A22"/>
    <mergeCell ref="A23:A24"/>
    <mergeCell ref="A25:A26"/>
    <mergeCell ref="A27:A28"/>
    <mergeCell ref="A29:A30"/>
    <mergeCell ref="A35:A36"/>
    <mergeCell ref="A37:A38"/>
    <mergeCell ref="A39:A40"/>
    <mergeCell ref="A41:A42"/>
    <mergeCell ref="A43:A44"/>
    <mergeCell ref="A4:A5"/>
    <mergeCell ref="A6:A7"/>
    <mergeCell ref="A8:A9"/>
    <mergeCell ref="A10:A11"/>
    <mergeCell ref="A14:A15"/>
    <mergeCell ref="A12:A13"/>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Answer Report 1</vt:lpstr>
      <vt:lpstr>Train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saket</dc:creator>
  <cp:lastModifiedBy>citrix user</cp:lastModifiedBy>
  <dcterms:created xsi:type="dcterms:W3CDTF">2012-04-19T19:27:22Z</dcterms:created>
  <dcterms:modified xsi:type="dcterms:W3CDTF">2012-05-02T01:45:51Z</dcterms:modified>
</cp:coreProperties>
</file>