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195" yWindow="0" windowWidth="20730" windowHeight="11760" tabRatio="500" activeTab="2"/>
  </bookViews>
  <sheets>
    <sheet name="Description" sheetId="10" r:id="rId1"/>
    <sheet name="Data" sheetId="11" r:id="rId2"/>
    <sheet name="Model" sheetId="18" r:id="rId3"/>
    <sheet name="Solution Path " sheetId="14" r:id="rId4"/>
  </sheets>
  <definedNames>
    <definedName name="_xlnm._FilterDatabase" localSheetId="1" hidden="1">Data!$A$2:$E$17</definedName>
    <definedName name="solver_adj" localSheetId="2" hidden="1">Model!$V$4:$AI$11</definedName>
    <definedName name="solver_adj" localSheetId="3" hidden="1">'Solution Path '!$AB$31</definedName>
    <definedName name="solver_cvg" localSheetId="2" hidden="1">0.0001</definedName>
    <definedName name="solver_drv" localSheetId="2" hidden="1">1</definedName>
    <definedName name="solver_eng" localSheetId="2" hidden="1">3</definedName>
    <definedName name="solver_eng" localSheetId="3" hidden="1">3</definedName>
    <definedName name="solver_est" localSheetId="2" hidden="1">1</definedName>
    <definedName name="solver_ibd" localSheetId="2" hidden="1">2</definedName>
    <definedName name="solver_itr" localSheetId="2" hidden="1">100</definedName>
    <definedName name="solver_lhs1" localSheetId="2" hidden="1">Model!$AJ$4:$AJ$11</definedName>
    <definedName name="solver_lhs2" localSheetId="2" hidden="1">Model!$V$12:$AI$12</definedName>
    <definedName name="solver_lhs3" localSheetId="2" hidden="1">Model!$V$4:$AI$11</definedName>
    <definedName name="solver_lhs4" localSheetId="2" hidden="1">Model!$Q$4:$Q$11</definedName>
    <definedName name="solver_lhs5" localSheetId="2" hidden="1">Model!$V$4:$AI$11</definedName>
    <definedName name="solver_lhs6" localSheetId="2" hidden="1">Model!$V$12:$AI$12</definedName>
    <definedName name="solver_lin" localSheetId="2" hidden="1">2</definedName>
    <definedName name="solver_lin" localSheetId="3" hidden="1">2</definedName>
    <definedName name="solver_lva" localSheetId="2" hidden="1">2</definedName>
    <definedName name="solver_mip" localSheetId="2" hidden="1">5000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eg" localSheetId="3" hidden="1">1</definedName>
    <definedName name="solver_nod" localSheetId="2" hidden="1">5000</definedName>
    <definedName name="solver_num" localSheetId="2" hidden="1">3</definedName>
    <definedName name="solver_num" localSheetId="3" hidden="1">0</definedName>
    <definedName name="solver_nwt" localSheetId="2" hidden="1">1</definedName>
    <definedName name="solver_ofx" localSheetId="2" hidden="1">2</definedName>
    <definedName name="solver_opt" localSheetId="2" hidden="1">Model!$Y$28</definedName>
    <definedName name="solver_opt" localSheetId="3" hidden="1">'Solution Path '!$H$34</definedName>
    <definedName name="solver_piv" localSheetId="2" hidden="1">0.000001</definedName>
    <definedName name="solver_pre" localSheetId="2" hidden="1">0.000001</definedName>
    <definedName name="solver_pro" localSheetId="2" hidden="1">2</definedName>
    <definedName name="solver_rbv" localSheetId="2" hidden="1">1</definedName>
    <definedName name="solver_red" localSheetId="2" hidden="1">0.000001</definedName>
    <definedName name="solver_rel1" localSheetId="2" hidden="1">2</definedName>
    <definedName name="solver_rel2" localSheetId="2" hidden="1">1</definedName>
    <definedName name="solver_rel3" localSheetId="2" hidden="1">5</definedName>
    <definedName name="solver_rel4" localSheetId="2" hidden="1">2</definedName>
    <definedName name="solver_rel5" localSheetId="2" hidden="1">5</definedName>
    <definedName name="solver_rel6" localSheetId="2" hidden="1">1</definedName>
    <definedName name="solver_reo" localSheetId="2" hidden="1">2</definedName>
    <definedName name="solver_rep" localSheetId="2" hidden="1">2</definedName>
    <definedName name="solver_rhs1" localSheetId="2" hidden="1">Model!$AL$4:$AL$11</definedName>
    <definedName name="solver_rhs2" localSheetId="2" hidden="1">Model!$V$14:$AI$14</definedName>
    <definedName name="solver_rhs3" localSheetId="2" hidden="1">binary</definedName>
    <definedName name="solver_rhs4" localSheetId="2" hidden="1">Model!$S$4:$S$11</definedName>
    <definedName name="solver_rhs5" localSheetId="2" hidden="1">binary</definedName>
    <definedName name="solver_rhs6" localSheetId="2" hidden="1">Model!$V$14:$AI$14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std" localSheetId="2" hidden="1">1</definedName>
    <definedName name="solver_tim" localSheetId="2" hidden="1">100</definedName>
    <definedName name="solver_tol" localSheetId="2" hidden="1">0.0005</definedName>
    <definedName name="solver_typ" localSheetId="2" hidden="1">2</definedName>
    <definedName name="solver_typ" localSheetId="3" hidden="1">2</definedName>
    <definedName name="solver_val" localSheetId="2" hidden="1">0</definedName>
    <definedName name="solver_val" localSheetId="3" hidden="1">0</definedName>
    <definedName name="solver_ver" localSheetId="2" hidden="1">2</definedName>
    <definedName name="solver_ver" localSheetId="3" hidden="1">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2" i="18"/>
  <c r="V20"/>
  <c r="W20"/>
  <c r="X20"/>
  <c r="Y20"/>
  <c r="Z20"/>
  <c r="AA20"/>
  <c r="AB20"/>
  <c r="AC20"/>
  <c r="AD20"/>
  <c r="AE20"/>
  <c r="AF20"/>
  <c r="AG20"/>
  <c r="AH20"/>
  <c r="AI20"/>
  <c r="V21"/>
  <c r="W21"/>
  <c r="X21"/>
  <c r="Y21"/>
  <c r="Z21"/>
  <c r="AA21"/>
  <c r="AB21"/>
  <c r="AC21"/>
  <c r="AD21"/>
  <c r="AE21"/>
  <c r="AF21"/>
  <c r="AG21"/>
  <c r="AH21"/>
  <c r="AI21"/>
  <c r="V22"/>
  <c r="W22"/>
  <c r="X22"/>
  <c r="Y22"/>
  <c r="Z22"/>
  <c r="AA22"/>
  <c r="AB22"/>
  <c r="AC22"/>
  <c r="AD22"/>
  <c r="AE22"/>
  <c r="AF22"/>
  <c r="AG22"/>
  <c r="AH22"/>
  <c r="AI22"/>
  <c r="V24"/>
  <c r="W24"/>
  <c r="X24"/>
  <c r="Y24"/>
  <c r="Z24"/>
  <c r="AA24"/>
  <c r="AB24"/>
  <c r="AC24"/>
  <c r="AD24"/>
  <c r="AE24"/>
  <c r="AF24"/>
  <c r="AG24"/>
  <c r="AH24"/>
  <c r="AI24"/>
  <c r="V25"/>
  <c r="W25"/>
  <c r="X25"/>
  <c r="Y25"/>
  <c r="Z25"/>
  <c r="AA25"/>
  <c r="AB25"/>
  <c r="AC25"/>
  <c r="AD25"/>
  <c r="AE25"/>
  <c r="AF25"/>
  <c r="AG25"/>
  <c r="AH25"/>
  <c r="AI25"/>
  <c r="V26"/>
  <c r="W26"/>
  <c r="X26"/>
  <c r="Y26"/>
  <c r="Z26"/>
  <c r="AA26"/>
  <c r="AB26"/>
  <c r="AC26"/>
  <c r="AD26"/>
  <c r="AE26"/>
  <c r="AF26"/>
  <c r="AG26"/>
  <c r="AH26"/>
  <c r="AI26"/>
  <c r="Y28"/>
  <c r="C20"/>
  <c r="D20"/>
  <c r="E20"/>
  <c r="F20"/>
  <c r="G20"/>
  <c r="H20"/>
  <c r="I20"/>
  <c r="J20"/>
  <c r="K20"/>
  <c r="L20"/>
  <c r="M20"/>
  <c r="N20"/>
  <c r="O20"/>
  <c r="P20"/>
  <c r="C21"/>
  <c r="D21"/>
  <c r="E21"/>
  <c r="F21"/>
  <c r="G21"/>
  <c r="H21"/>
  <c r="I21"/>
  <c r="J21"/>
  <c r="K21"/>
  <c r="L21"/>
  <c r="M21"/>
  <c r="N21"/>
  <c r="O21"/>
  <c r="P21"/>
  <c r="D22"/>
  <c r="E22"/>
  <c r="F22"/>
  <c r="G22"/>
  <c r="H22"/>
  <c r="I22"/>
  <c r="J22"/>
  <c r="K22"/>
  <c r="L22"/>
  <c r="M22"/>
  <c r="N22"/>
  <c r="O22"/>
  <c r="P22"/>
  <c r="C24"/>
  <c r="D24"/>
  <c r="E24"/>
  <c r="F24"/>
  <c r="G24"/>
  <c r="H24"/>
  <c r="I24"/>
  <c r="J24"/>
  <c r="K24"/>
  <c r="L24"/>
  <c r="M24"/>
  <c r="N24"/>
  <c r="O24"/>
  <c r="P24"/>
  <c r="C25"/>
  <c r="D25"/>
  <c r="E25"/>
  <c r="F25"/>
  <c r="G25"/>
  <c r="H25"/>
  <c r="I25"/>
  <c r="J25"/>
  <c r="K25"/>
  <c r="L25"/>
  <c r="M25"/>
  <c r="N25"/>
  <c r="O25"/>
  <c r="P25"/>
  <c r="C26"/>
  <c r="D26"/>
  <c r="E26"/>
  <c r="F26"/>
  <c r="G26"/>
  <c r="H26"/>
  <c r="I26"/>
  <c r="J26"/>
  <c r="K26"/>
  <c r="L26"/>
  <c r="M26"/>
  <c r="N26"/>
  <c r="O26"/>
  <c r="P26"/>
  <c r="E33"/>
  <c r="Q4"/>
  <c r="AJ4"/>
  <c r="P12"/>
  <c r="AI14"/>
  <c r="O12"/>
  <c r="AH14"/>
  <c r="N12"/>
  <c r="AG14"/>
  <c r="M12"/>
  <c r="AF14"/>
  <c r="L12"/>
  <c r="AE14"/>
  <c r="K12"/>
  <c r="AD14"/>
  <c r="J12"/>
  <c r="AC14"/>
  <c r="I12"/>
  <c r="AB14"/>
  <c r="H12"/>
  <c r="AA14"/>
  <c r="G12"/>
  <c r="Z14"/>
  <c r="F12"/>
  <c r="Y14"/>
  <c r="E12"/>
  <c r="X14"/>
  <c r="D12"/>
  <c r="W14"/>
  <c r="C12"/>
  <c r="V14"/>
  <c r="V12"/>
  <c r="W12"/>
  <c r="X12"/>
  <c r="Y12"/>
  <c r="Z12"/>
  <c r="AA12"/>
  <c r="AB12"/>
  <c r="AC12"/>
  <c r="AD12"/>
  <c r="AE12"/>
  <c r="AF12"/>
  <c r="AG12"/>
  <c r="AH12"/>
  <c r="AI12"/>
  <c r="AJ11"/>
  <c r="AJ10"/>
  <c r="AJ9"/>
  <c r="AJ8"/>
  <c r="AJ7"/>
  <c r="AJ6"/>
  <c r="AJ5"/>
  <c r="Q5"/>
  <c r="Q6"/>
  <c r="Q7"/>
  <c r="Q8"/>
  <c r="Q9"/>
  <c r="Q10"/>
  <c r="Q11"/>
</calcChain>
</file>

<file path=xl/comments1.xml><?xml version="1.0" encoding="utf-8"?>
<comments xmlns="http://schemas.openxmlformats.org/spreadsheetml/2006/main">
  <authors>
    <author>Maria Fondeur</author>
  </authors>
  <commentList>
    <comment ref="Q4" authorId="0">
      <text>
        <r>
          <rPr>
            <b/>
            <sz val="9"/>
            <color indexed="81"/>
            <rFont val="Calibri"/>
            <family val="2"/>
          </rPr>
          <t>=SUM(C6:P6)</t>
        </r>
      </text>
    </comment>
    <comment ref="P12" authorId="0">
      <text>
        <r>
          <rPr>
            <b/>
            <sz val="9"/>
            <color indexed="81"/>
            <rFont val="Calibri"/>
            <family val="2"/>
          </rPr>
          <t>=SUM(P6:P13)</t>
        </r>
      </text>
    </comment>
    <comment ref="AI14" authorId="0">
      <text>
        <r>
          <rPr>
            <b/>
            <sz val="9"/>
            <color indexed="81"/>
            <rFont val="Calibri"/>
            <family val="2"/>
          </rPr>
          <t>=IF(P12=1,0,1)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C20" authorId="0">
      <text>
        <r>
          <rPr>
            <b/>
            <sz val="9"/>
            <color indexed="81"/>
            <rFont val="Calibri"/>
            <family val="2"/>
          </rPr>
          <t>=IF(C6=1,$E$33,IF(SUM(D6:G6,I6,J6:L6)=1,$E$31,IF(H6=1,0,IF(SUM(M6:P6)=1,$E$32,IF(SUM(C6:P6)=0,0)))))</t>
        </r>
      </text>
    </comment>
    <comment ref="Y28" authorId="0">
      <text>
        <r>
          <rPr>
            <b/>
            <sz val="9"/>
            <color indexed="81"/>
            <rFont val="Calibri"/>
            <family val="2"/>
          </rPr>
          <t>=SUMPRODUCT(V4:AI11,V19:AI26)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E33" authorId="0">
      <text>
        <r>
          <rPr>
            <b/>
            <sz val="9"/>
            <color indexed="81"/>
            <rFont val="Calibri"/>
            <family val="2"/>
          </rPr>
          <t>=SUMPRODUCT(C4:P11,C19:P26)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<sst xmlns="http://schemas.openxmlformats.org/spreadsheetml/2006/main" count="272" uniqueCount="67">
  <si>
    <t>A</t>
  </si>
  <si>
    <t>B</t>
  </si>
  <si>
    <t xml:space="preserve">Objective: </t>
  </si>
  <si>
    <t>Number of cleaners = 4</t>
  </si>
  <si>
    <t>10 bathrooms are between floors 2-6</t>
  </si>
  <si>
    <t>Bathrooms will be closed during cleaning</t>
  </si>
  <si>
    <t xml:space="preserve">Bathrooms are cleaning twice in day - one in the morning and evening </t>
  </si>
  <si>
    <t>Bathrooms should not be cleaned during certain times (10:20 - 10:30, 11:50 - 1:30pm, 2:50 - 3pm, 4:20 - 6)</t>
  </si>
  <si>
    <t>Bathrooms should be cleaned during the following times: 9 - 10:20, 1:30 - 2:50, 3-4:20</t>
  </si>
  <si>
    <t xml:space="preserve">Shift should start earlier (9am) </t>
  </si>
  <si>
    <t>First shift should end at 10:20</t>
  </si>
  <si>
    <t>Second shift should end at 11:50</t>
  </si>
  <si>
    <t>Third Shift would end at 2:50</t>
  </si>
  <si>
    <t>Fourth shift would end at 4:20</t>
  </si>
  <si>
    <t>Bigger Bathrooms will take longer to clean than smaller bathrooms</t>
  </si>
  <si>
    <t>8 Tisch bathrooms are in floors 2-3</t>
  </si>
  <si>
    <t>10 bathrooms in Shimkin between Shimkin - 5th floor</t>
  </si>
  <si>
    <t>There are 28 total bathrooms</t>
  </si>
  <si>
    <t>Currently the team is cleaning five times in a day (Average time to clean a bathroom is about 4 minutes) - Women's:</t>
  </si>
  <si>
    <t>Currently the team is cleaning five times in a day (Average time to clean a bathroom is about 4 minutes) - Men's:</t>
  </si>
  <si>
    <t xml:space="preserve">Discrepancies between the forms (the one in contract and the one in the back of the bathroom doors) </t>
  </si>
  <si>
    <t>Bathroom 1</t>
  </si>
  <si>
    <t>Bathroom 2</t>
  </si>
  <si>
    <t>Currently they are cleaning atleast 3 times a day</t>
  </si>
  <si>
    <t xml:space="preserve">There is a price per month and then we can divide this price by large and small bathrooms </t>
  </si>
  <si>
    <t>Building</t>
  </si>
  <si>
    <t>Floor</t>
  </si>
  <si>
    <t>There are different size bathrooms</t>
  </si>
  <si>
    <t>Shimkin</t>
  </si>
  <si>
    <t>KMC</t>
  </si>
  <si>
    <t>Tisch</t>
  </si>
  <si>
    <t xml:space="preserve">Create the optimal schedule for bathroom cleaning at NYU Stern, which will lead to efficient costs </t>
  </si>
  <si>
    <t>=</t>
  </si>
  <si>
    <t>Constraints:</t>
  </si>
  <si>
    <t xml:space="preserve">Other Assumptions: </t>
  </si>
  <si>
    <t>Max 8 hour days</t>
  </si>
  <si>
    <t xml:space="preserve">Min 1 hour break </t>
  </si>
  <si>
    <t xml:space="preserve">Switching to bathroom within same floor 5 minutes </t>
  </si>
  <si>
    <t xml:space="preserve">Switching to bathroom within different floor 10 minutes </t>
  </si>
  <si>
    <t xml:space="preserve">Switching from KMC/Shimkin to Tisch 15 minutes </t>
  </si>
  <si>
    <t xml:space="preserve">Bathrooms </t>
  </si>
  <si>
    <t xml:space="preserve">Time </t>
  </si>
  <si>
    <t>&lt;=</t>
  </si>
  <si>
    <t xml:space="preserve">Moving Penalties </t>
  </si>
  <si>
    <t xml:space="preserve">Changing Buildings </t>
  </si>
  <si>
    <t xml:space="preserve">Changing Floors </t>
  </si>
  <si>
    <t>Penalties for moving between floors and between buildings</t>
  </si>
  <si>
    <t>Repeating same bathroom</t>
  </si>
  <si>
    <t>Worker A's path</t>
  </si>
  <si>
    <t>Worker B's path</t>
  </si>
  <si>
    <t>Male Worker #1</t>
  </si>
  <si>
    <t>Male Worker #2</t>
  </si>
  <si>
    <t>C</t>
  </si>
  <si>
    <t>D</t>
  </si>
  <si>
    <t>Female Worker #1</t>
  </si>
  <si>
    <t>Female Worker #2</t>
  </si>
  <si>
    <t>`</t>
  </si>
  <si>
    <t>--</t>
  </si>
  <si>
    <t xml:space="preserve">am </t>
  </si>
  <si>
    <t xml:space="preserve">pm </t>
  </si>
  <si>
    <t xml:space="preserve">Male Bathrooms </t>
  </si>
  <si>
    <t xml:space="preserve">Female Bathrooms </t>
  </si>
  <si>
    <t>#</t>
  </si>
  <si>
    <t>Bathrooms</t>
  </si>
  <si>
    <t xml:space="preserve">* There are multiple paths that optimize the model. This is one example path. </t>
  </si>
  <si>
    <t xml:space="preserve">* This problem mus be solved in two steps. First run solver for worker A. Then run solver for worker B based on solutions from Worker A. </t>
  </si>
  <si>
    <t>Minimize Total Penalties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</si>
</sst>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0"/>
      <name val="Arial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thick">
        <color theme="7"/>
      </bottom>
      <diagonal/>
    </border>
    <border>
      <left/>
      <right/>
      <top/>
      <bottom style="medium">
        <color theme="7"/>
      </bottom>
      <diagonal/>
    </border>
  </borders>
  <cellStyleXfs count="43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20" fontId="0" fillId="0" borderId="0" xfId="0" applyNumberFormat="1"/>
    <xf numFmtId="0" fontId="2" fillId="0" borderId="0" xfId="45"/>
    <xf numFmtId="0" fontId="2" fillId="0" borderId="0" xfId="45" applyAlignment="1">
      <alignment horizontal="center"/>
    </xf>
    <xf numFmtId="0" fontId="2" fillId="0" borderId="0" xfId="45" applyFont="1" applyAlignment="1">
      <alignment horizontal="center"/>
    </xf>
    <xf numFmtId="1" fontId="2" fillId="0" borderId="9" xfId="45" applyNumberFormat="1" applyBorder="1" applyAlignment="1">
      <alignment horizontal="center"/>
    </xf>
    <xf numFmtId="1" fontId="2" fillId="0" borderId="10" xfId="45" applyNumberFormat="1" applyBorder="1" applyAlignment="1">
      <alignment horizontal="center"/>
    </xf>
    <xf numFmtId="1" fontId="2" fillId="0" borderId="11" xfId="45" applyNumberFormat="1" applyBorder="1" applyAlignment="1">
      <alignment horizontal="center"/>
    </xf>
    <xf numFmtId="1" fontId="2" fillId="0" borderId="12" xfId="45" applyNumberFormat="1" applyBorder="1" applyAlignment="1">
      <alignment horizontal="center"/>
    </xf>
    <xf numFmtId="1" fontId="2" fillId="0" borderId="0" xfId="45" applyNumberFormat="1" applyBorder="1" applyAlignment="1">
      <alignment horizontal="center"/>
    </xf>
    <xf numFmtId="1" fontId="2" fillId="0" borderId="13" xfId="45" applyNumberFormat="1" applyBorder="1" applyAlignment="1">
      <alignment horizontal="center"/>
    </xf>
    <xf numFmtId="1" fontId="2" fillId="0" borderId="14" xfId="45" applyNumberFormat="1" applyBorder="1" applyAlignment="1">
      <alignment horizontal="center"/>
    </xf>
    <xf numFmtId="1" fontId="2" fillId="0" borderId="15" xfId="45" applyNumberFormat="1" applyBorder="1" applyAlignment="1">
      <alignment horizontal="center"/>
    </xf>
    <xf numFmtId="1" fontId="2" fillId="0" borderId="16" xfId="45" applyNumberFormat="1" applyBorder="1" applyAlignment="1">
      <alignment horizontal="center"/>
    </xf>
    <xf numFmtId="0" fontId="2" fillId="0" borderId="0" xfId="45" quotePrefix="1" applyAlignment="1">
      <alignment horizontal="center"/>
    </xf>
    <xf numFmtId="0" fontId="2" fillId="0" borderId="0" xfId="45" applyBorder="1" applyAlignment="1">
      <alignment horizontal="center"/>
    </xf>
    <xf numFmtId="0" fontId="3" fillId="0" borderId="0" xfId="45" applyFont="1"/>
    <xf numFmtId="20" fontId="2" fillId="0" borderId="0" xfId="45" applyNumberFormat="1"/>
    <xf numFmtId="1" fontId="2" fillId="0" borderId="0" xfId="45" applyNumberFormat="1" applyAlignment="1">
      <alignment horizontal="center"/>
    </xf>
    <xf numFmtId="0" fontId="2" fillId="0" borderId="0" xfId="45" applyAlignment="1">
      <alignment horizontal="center"/>
    </xf>
    <xf numFmtId="0" fontId="2" fillId="0" borderId="0" xfId="45" applyAlignment="1">
      <alignment horizontal="left"/>
    </xf>
    <xf numFmtId="1" fontId="2" fillId="0" borderId="4" xfId="45" applyNumberFormat="1" applyBorder="1" applyAlignment="1">
      <alignment horizontal="center"/>
    </xf>
    <xf numFmtId="1" fontId="2" fillId="0" borderId="5" xfId="45" applyNumberFormat="1" applyBorder="1" applyAlignment="1">
      <alignment horizontal="center"/>
    </xf>
    <xf numFmtId="1" fontId="2" fillId="0" borderId="6" xfId="45" applyNumberFormat="1" applyBorder="1" applyAlignment="1">
      <alignment horizontal="center"/>
    </xf>
    <xf numFmtId="1" fontId="2" fillId="0" borderId="7" xfId="45" applyNumberFormat="1" applyBorder="1" applyAlignment="1">
      <alignment horizontal="center"/>
    </xf>
    <xf numFmtId="1" fontId="2" fillId="0" borderId="8" xfId="45" applyNumberFormat="1" applyBorder="1" applyAlignment="1">
      <alignment horizontal="center"/>
    </xf>
    <xf numFmtId="1" fontId="2" fillId="0" borderId="17" xfId="45" applyNumberFormat="1" applyBorder="1" applyAlignment="1">
      <alignment horizontal="center"/>
    </xf>
    <xf numFmtId="0" fontId="2" fillId="0" borderId="0" xfId="45" applyAlignment="1">
      <alignment horizontal="center"/>
    </xf>
    <xf numFmtId="0" fontId="2" fillId="0" borderId="0" xfId="45" applyAlignment="1">
      <alignment horizontal="center"/>
    </xf>
    <xf numFmtId="0" fontId="2" fillId="0" borderId="0" xfId="0" applyFont="1"/>
    <xf numFmtId="0" fontId="2" fillId="0" borderId="0" xfId="45" applyAlignment="1">
      <alignment horizontal="center"/>
    </xf>
    <xf numFmtId="0" fontId="0" fillId="0" borderId="0" xfId="0" applyAlignment="1">
      <alignment horizontal="center"/>
    </xf>
    <xf numFmtId="1" fontId="2" fillId="0" borderId="2" xfId="45" quotePrefix="1" applyNumberFormat="1" applyBorder="1" applyAlignment="1">
      <alignment horizontal="center"/>
    </xf>
    <xf numFmtId="1" fontId="2" fillId="0" borderId="1" xfId="45" quotePrefix="1" applyNumberFormat="1" applyBorder="1" applyAlignment="1">
      <alignment horizontal="center"/>
    </xf>
    <xf numFmtId="1" fontId="2" fillId="0" borderId="3" xfId="45" quotePrefix="1" applyNumberFormat="1" applyBorder="1" applyAlignment="1">
      <alignment horizontal="center"/>
    </xf>
    <xf numFmtId="1" fontId="2" fillId="0" borderId="4" xfId="45" quotePrefix="1" applyNumberFormat="1" applyBorder="1" applyAlignment="1">
      <alignment horizontal="center"/>
    </xf>
    <xf numFmtId="1" fontId="2" fillId="0" borderId="0" xfId="45" quotePrefix="1" applyNumberFormat="1" applyBorder="1" applyAlignment="1">
      <alignment horizontal="center"/>
    </xf>
    <xf numFmtId="1" fontId="2" fillId="0" borderId="5" xfId="45" quotePrefix="1" applyNumberFormat="1" applyBorder="1" applyAlignment="1">
      <alignment horizontal="center"/>
    </xf>
    <xf numFmtId="0" fontId="6" fillId="0" borderId="0" xfId="0" applyFont="1"/>
    <xf numFmtId="0" fontId="2" fillId="0" borderId="0" xfId="45" applyFont="1" applyFill="1" applyAlignment="1">
      <alignment horizontal="center"/>
    </xf>
    <xf numFmtId="1" fontId="2" fillId="0" borderId="0" xfId="45" applyNumberFormat="1" applyFill="1" applyBorder="1" applyAlignment="1">
      <alignment horizontal="center"/>
    </xf>
    <xf numFmtId="1" fontId="2" fillId="2" borderId="0" xfId="45" applyNumberFormat="1" applyFill="1" applyBorder="1" applyAlignment="1">
      <alignment horizontal="center"/>
    </xf>
    <xf numFmtId="20" fontId="2" fillId="0" borderId="0" xfId="45" applyNumberFormat="1" applyAlignment="1">
      <alignment horizontal="right"/>
    </xf>
    <xf numFmtId="0" fontId="1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ont="1" applyBorder="1" applyAlignment="1">
      <alignment horizontal="center"/>
    </xf>
    <xf numFmtId="1" fontId="2" fillId="3" borderId="0" xfId="45" applyNumberFormat="1" applyFont="1" applyFill="1" applyBorder="1" applyAlignment="1">
      <alignment horizontal="center"/>
    </xf>
    <xf numFmtId="1" fontId="2" fillId="4" borderId="0" xfId="45" applyNumberFormat="1" applyFill="1" applyBorder="1" applyAlignment="1">
      <alignment horizontal="center"/>
    </xf>
    <xf numFmtId="1" fontId="2" fillId="5" borderId="0" xfId="45" applyNumberFormat="1" applyFont="1" applyFill="1" applyBorder="1" applyAlignment="1">
      <alignment horizontal="center"/>
    </xf>
    <xf numFmtId="0" fontId="2" fillId="6" borderId="0" xfId="45" applyFont="1" applyFill="1" applyBorder="1" applyAlignment="1">
      <alignment horizontal="center"/>
    </xf>
    <xf numFmtId="1" fontId="2" fillId="4" borderId="7" xfId="45" applyNumberFormat="1" applyFill="1" applyBorder="1" applyAlignment="1">
      <alignment horizontal="center"/>
    </xf>
    <xf numFmtId="0" fontId="2" fillId="6" borderId="7" xfId="45" applyFont="1" applyFill="1" applyBorder="1" applyAlignment="1">
      <alignment horizontal="center"/>
    </xf>
    <xf numFmtId="1" fontId="2" fillId="3" borderId="7" xfId="45" applyNumberFormat="1" applyFont="1" applyFill="1" applyBorder="1" applyAlignment="1">
      <alignment horizontal="center"/>
    </xf>
    <xf numFmtId="1" fontId="2" fillId="5" borderId="7" xfId="45" applyNumberFormat="1" applyFont="1" applyFill="1" applyBorder="1" applyAlignment="1">
      <alignment horizontal="center"/>
    </xf>
    <xf numFmtId="0" fontId="3" fillId="7" borderId="0" xfId="45" applyFont="1" applyFill="1" applyBorder="1" applyAlignment="1">
      <alignment horizontal="center"/>
    </xf>
    <xf numFmtId="1" fontId="2" fillId="7" borderId="0" xfId="45" applyNumberFormat="1" applyFill="1" applyBorder="1" applyAlignment="1">
      <alignment horizontal="center"/>
    </xf>
    <xf numFmtId="1" fontId="2" fillId="7" borderId="0" xfId="45" applyNumberFormat="1" applyFont="1" applyFill="1" applyBorder="1" applyAlignment="1">
      <alignment horizontal="center"/>
    </xf>
    <xf numFmtId="1" fontId="2" fillId="7" borderId="7" xfId="45" applyNumberFormat="1" applyFill="1" applyBorder="1" applyAlignment="1">
      <alignment horizontal="center"/>
    </xf>
    <xf numFmtId="20" fontId="2" fillId="7" borderId="0" xfId="45" applyNumberFormat="1" applyFill="1"/>
    <xf numFmtId="0" fontId="2" fillId="7" borderId="0" xfId="45" applyFill="1"/>
    <xf numFmtId="0" fontId="3" fillId="7" borderId="19" xfId="45" applyFont="1" applyFill="1" applyBorder="1" applyAlignment="1">
      <alignment horizontal="center"/>
    </xf>
    <xf numFmtId="0" fontId="0" fillId="7" borderId="0" xfId="0" applyFill="1"/>
    <xf numFmtId="0" fontId="1" fillId="0" borderId="18" xfId="0" applyFont="1" applyBorder="1" applyAlignment="1">
      <alignment horizontal="center" wrapText="1"/>
    </xf>
    <xf numFmtId="0" fontId="2" fillId="0" borderId="0" xfId="45" applyAlignment="1">
      <alignment horizontal="center"/>
    </xf>
    <xf numFmtId="0" fontId="0" fillId="0" borderId="0" xfId="0" applyAlignment="1">
      <alignment horizontal="center"/>
    </xf>
    <xf numFmtId="0" fontId="1" fillId="7" borderId="0" xfId="0" applyFont="1" applyFill="1" applyAlignment="1">
      <alignment horizontal="center"/>
    </xf>
  </cellXfs>
  <cellStyles count="43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Normal" xfId="0" builtinId="0"/>
    <cellStyle name="Normal 2" xfId="4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L40"/>
  <sheetViews>
    <sheetView workbookViewId="0">
      <selection activeCell="F29" sqref="F29"/>
    </sheetView>
  </sheetViews>
  <sheetFormatPr defaultColWidth="8.875" defaultRowHeight="15.75"/>
  <cols>
    <col min="1" max="1" width="3.625" customWidth="1"/>
    <col min="2" max="2" width="12" customWidth="1"/>
    <col min="16" max="16" width="14.375" customWidth="1"/>
    <col min="17" max="17" width="12.125" customWidth="1"/>
    <col min="18" max="18" width="12.875" customWidth="1"/>
  </cols>
  <sheetData>
    <row r="1" spans="1:12">
      <c r="A1" s="1" t="s">
        <v>2</v>
      </c>
    </row>
    <row r="2" spans="1:12">
      <c r="A2" t="s">
        <v>31</v>
      </c>
    </row>
    <row r="5" spans="1:12">
      <c r="A5" s="1" t="s">
        <v>33</v>
      </c>
    </row>
    <row r="6" spans="1:12">
      <c r="A6" t="s">
        <v>3</v>
      </c>
      <c r="L6" t="s">
        <v>9</v>
      </c>
    </row>
    <row r="7" spans="1:12">
      <c r="B7" t="s">
        <v>35</v>
      </c>
      <c r="L7" t="s">
        <v>10</v>
      </c>
    </row>
    <row r="8" spans="1:12">
      <c r="B8" t="s">
        <v>36</v>
      </c>
      <c r="L8" t="s">
        <v>11</v>
      </c>
    </row>
    <row r="9" spans="1:12">
      <c r="A9" t="s">
        <v>7</v>
      </c>
      <c r="L9" t="s">
        <v>12</v>
      </c>
    </row>
    <row r="10" spans="1:12">
      <c r="A10" t="s">
        <v>8</v>
      </c>
      <c r="L10" t="s">
        <v>13</v>
      </c>
    </row>
    <row r="11" spans="1:12">
      <c r="A11" t="s">
        <v>6</v>
      </c>
    </row>
    <row r="12" spans="1:12">
      <c r="A12" t="s">
        <v>14</v>
      </c>
    </row>
    <row r="13" spans="1:12">
      <c r="A13" t="s">
        <v>37</v>
      </c>
    </row>
    <row r="14" spans="1:12">
      <c r="A14" t="s">
        <v>38</v>
      </c>
    </row>
    <row r="15" spans="1:12">
      <c r="A15" t="s">
        <v>39</v>
      </c>
    </row>
    <row r="17" spans="1:3">
      <c r="A17" s="1" t="s">
        <v>34</v>
      </c>
    </row>
    <row r="18" spans="1:3">
      <c r="A18" t="s">
        <v>17</v>
      </c>
    </row>
    <row r="19" spans="1:3">
      <c r="B19" t="s">
        <v>4</v>
      </c>
    </row>
    <row r="20" spans="1:3">
      <c r="B20" t="s">
        <v>16</v>
      </c>
    </row>
    <row r="21" spans="1:3">
      <c r="B21" t="s">
        <v>15</v>
      </c>
    </row>
    <row r="22" spans="1:3">
      <c r="A22" t="s">
        <v>5</v>
      </c>
    </row>
    <row r="24" spans="1:3">
      <c r="A24" t="s">
        <v>18</v>
      </c>
    </row>
    <row r="25" spans="1:3">
      <c r="B25" t="s">
        <v>21</v>
      </c>
      <c r="C25" t="s">
        <v>22</v>
      </c>
    </row>
    <row r="26" spans="1:3">
      <c r="B26" s="2">
        <v>0.31736111111111115</v>
      </c>
      <c r="C26" s="2">
        <v>0.32083333333333336</v>
      </c>
    </row>
    <row r="27" spans="1:3">
      <c r="B27" s="2">
        <v>0.44097222222222227</v>
      </c>
      <c r="C27" s="2">
        <v>0.44375000000000003</v>
      </c>
    </row>
    <row r="28" spans="1:3">
      <c r="B28" s="2">
        <v>4.5138888888888888E-2</v>
      </c>
      <c r="C28" s="2">
        <v>4.2361111111111106E-2</v>
      </c>
    </row>
    <row r="29" spans="1:3">
      <c r="B29" s="2">
        <v>0.125</v>
      </c>
      <c r="C29" s="2">
        <v>0.1277777777777778</v>
      </c>
    </row>
    <row r="30" spans="1:3">
      <c r="B30" s="2">
        <v>0.19097222222222221</v>
      </c>
      <c r="C30" s="2">
        <v>0.19444444444444445</v>
      </c>
    </row>
    <row r="31" spans="1:3">
      <c r="A31" t="s">
        <v>19</v>
      </c>
    </row>
    <row r="32" spans="1:3">
      <c r="B32" s="2">
        <v>0.30763888888888891</v>
      </c>
    </row>
    <row r="33" spans="1:2">
      <c r="B33" s="2">
        <v>0.3444444444444445</v>
      </c>
    </row>
    <row r="34" spans="1:2">
      <c r="B34" s="2">
        <v>0.5180555555555556</v>
      </c>
    </row>
    <row r="35" spans="1:2">
      <c r="B35" s="2">
        <v>0.13125000000000001</v>
      </c>
    </row>
    <row r="36" spans="1:2">
      <c r="B36" s="2">
        <v>0.26041666666666669</v>
      </c>
    </row>
    <row r="37" spans="1:2">
      <c r="A37" t="s">
        <v>20</v>
      </c>
    </row>
    <row r="38" spans="1:2">
      <c r="A38" t="s">
        <v>23</v>
      </c>
    </row>
    <row r="39" spans="1:2">
      <c r="A39" t="s">
        <v>24</v>
      </c>
    </row>
    <row r="40" spans="1:2">
      <c r="A40" t="s">
        <v>27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G16"/>
  <sheetViews>
    <sheetView workbookViewId="0">
      <selection sqref="A1:G16"/>
    </sheetView>
  </sheetViews>
  <sheetFormatPr defaultColWidth="8.875" defaultRowHeight="15.75"/>
  <cols>
    <col min="1" max="1" width="8.375" customWidth="1"/>
    <col min="2" max="2" width="23.875" customWidth="1"/>
    <col min="3" max="3" width="8.375" customWidth="1"/>
    <col min="4" max="4" width="5.875" customWidth="1"/>
    <col min="5" max="5" width="8.375" customWidth="1"/>
    <col min="6" max="6" width="23.875" customWidth="1"/>
    <col min="7" max="7" width="8.375" customWidth="1"/>
  </cols>
  <sheetData>
    <row r="1" spans="1:7" ht="16.5" thickBot="1">
      <c r="A1" s="63" t="s">
        <v>60</v>
      </c>
      <c r="B1" s="63"/>
      <c r="C1" s="63"/>
      <c r="D1" s="44"/>
      <c r="E1" s="63" t="s">
        <v>61</v>
      </c>
      <c r="F1" s="63"/>
      <c r="G1" s="63"/>
    </row>
    <row r="2" spans="1:7" ht="16.5" thickTop="1">
      <c r="A2" s="44" t="s">
        <v>62</v>
      </c>
      <c r="B2" s="44" t="s">
        <v>25</v>
      </c>
      <c r="C2" s="44" t="s">
        <v>26</v>
      </c>
      <c r="D2" s="1"/>
      <c r="E2" s="44" t="s">
        <v>62</v>
      </c>
      <c r="F2" s="44" t="s">
        <v>25</v>
      </c>
      <c r="G2" s="44" t="s">
        <v>26</v>
      </c>
    </row>
    <row r="3" spans="1:7">
      <c r="A3" s="32">
        <v>1</v>
      </c>
      <c r="B3" s="32" t="s">
        <v>29</v>
      </c>
      <c r="C3" s="32">
        <v>2</v>
      </c>
      <c r="E3" s="32">
        <v>2</v>
      </c>
      <c r="F3" s="32" t="s">
        <v>29</v>
      </c>
      <c r="G3" s="32">
        <v>2</v>
      </c>
    </row>
    <row r="4" spans="1:7">
      <c r="A4" s="32">
        <v>3</v>
      </c>
      <c r="B4" s="32" t="s">
        <v>29</v>
      </c>
      <c r="C4" s="32">
        <v>3</v>
      </c>
      <c r="E4" s="32">
        <v>4</v>
      </c>
      <c r="F4" s="32" t="s">
        <v>29</v>
      </c>
      <c r="G4" s="32">
        <v>3</v>
      </c>
    </row>
    <row r="5" spans="1:7">
      <c r="A5" s="32">
        <v>5</v>
      </c>
      <c r="B5" s="32" t="s">
        <v>29</v>
      </c>
      <c r="C5" s="32">
        <v>4</v>
      </c>
      <c r="E5" s="32">
        <v>6</v>
      </c>
      <c r="F5" s="32" t="s">
        <v>29</v>
      </c>
      <c r="G5" s="32">
        <v>4</v>
      </c>
    </row>
    <row r="6" spans="1:7">
      <c r="A6" s="32">
        <v>7</v>
      </c>
      <c r="B6" s="32" t="s">
        <v>29</v>
      </c>
      <c r="C6" s="32">
        <v>5</v>
      </c>
      <c r="E6" s="32">
        <v>8</v>
      </c>
      <c r="F6" s="32" t="s">
        <v>29</v>
      </c>
      <c r="G6" s="32">
        <v>5</v>
      </c>
    </row>
    <row r="7" spans="1:7">
      <c r="A7" s="32">
        <v>10</v>
      </c>
      <c r="B7" s="32" t="s">
        <v>29</v>
      </c>
      <c r="C7" s="32">
        <v>6</v>
      </c>
      <c r="E7" s="32">
        <v>9</v>
      </c>
      <c r="F7" s="32" t="s">
        <v>29</v>
      </c>
      <c r="G7" s="32">
        <v>6</v>
      </c>
    </row>
    <row r="8" spans="1:7">
      <c r="A8" s="32">
        <v>11</v>
      </c>
      <c r="B8" s="32" t="s">
        <v>28</v>
      </c>
      <c r="C8" s="32">
        <v>2</v>
      </c>
      <c r="E8" s="32">
        <v>12</v>
      </c>
      <c r="F8" s="32" t="s">
        <v>28</v>
      </c>
      <c r="G8" s="32">
        <v>2</v>
      </c>
    </row>
    <row r="9" spans="1:7">
      <c r="A9" s="32">
        <v>13</v>
      </c>
      <c r="B9" s="32" t="s">
        <v>28</v>
      </c>
      <c r="C9" s="32">
        <v>3</v>
      </c>
      <c r="E9" s="32">
        <v>14</v>
      </c>
      <c r="F9" s="32" t="s">
        <v>28</v>
      </c>
      <c r="G9" s="32">
        <v>3</v>
      </c>
    </row>
    <row r="10" spans="1:7">
      <c r="A10" s="32">
        <v>15</v>
      </c>
      <c r="B10" s="32" t="s">
        <v>28</v>
      </c>
      <c r="C10" s="32">
        <v>4</v>
      </c>
      <c r="E10" s="32">
        <v>16</v>
      </c>
      <c r="F10" s="32" t="s">
        <v>28</v>
      </c>
      <c r="G10" s="32">
        <v>4</v>
      </c>
    </row>
    <row r="11" spans="1:7">
      <c r="A11" s="32">
        <v>17</v>
      </c>
      <c r="B11" s="32" t="s">
        <v>28</v>
      </c>
      <c r="C11" s="32">
        <v>5</v>
      </c>
      <c r="E11" s="32">
        <v>18</v>
      </c>
      <c r="F11" s="32" t="s">
        <v>28</v>
      </c>
      <c r="G11" s="32">
        <v>5</v>
      </c>
    </row>
    <row r="12" spans="1:7">
      <c r="A12" s="32">
        <v>19</v>
      </c>
      <c r="B12" s="32" t="s">
        <v>28</v>
      </c>
      <c r="C12" s="32">
        <v>1</v>
      </c>
      <c r="E12" s="32">
        <v>20</v>
      </c>
      <c r="F12" s="32" t="s">
        <v>28</v>
      </c>
      <c r="G12" s="32">
        <v>1</v>
      </c>
    </row>
    <row r="13" spans="1:7">
      <c r="A13" s="32">
        <v>21</v>
      </c>
      <c r="B13" s="32" t="s">
        <v>30</v>
      </c>
      <c r="C13" s="32">
        <v>2</v>
      </c>
      <c r="E13" s="32">
        <v>22</v>
      </c>
      <c r="F13" s="32" t="s">
        <v>30</v>
      </c>
      <c r="G13" s="32">
        <v>2</v>
      </c>
    </row>
    <row r="14" spans="1:7">
      <c r="A14" s="32">
        <v>23</v>
      </c>
      <c r="B14" s="32" t="s">
        <v>30</v>
      </c>
      <c r="C14" s="32">
        <v>2</v>
      </c>
      <c r="E14" s="32">
        <v>24</v>
      </c>
      <c r="F14" s="32" t="s">
        <v>30</v>
      </c>
      <c r="G14" s="32">
        <v>2</v>
      </c>
    </row>
    <row r="15" spans="1:7">
      <c r="A15" s="32">
        <v>25</v>
      </c>
      <c r="B15" s="32" t="s">
        <v>30</v>
      </c>
      <c r="C15" s="32">
        <v>3</v>
      </c>
      <c r="E15" s="32">
        <v>26</v>
      </c>
      <c r="F15" s="32" t="s">
        <v>30</v>
      </c>
      <c r="G15" s="32">
        <v>3</v>
      </c>
    </row>
    <row r="16" spans="1:7">
      <c r="A16" s="46">
        <v>27</v>
      </c>
      <c r="B16" s="46" t="s">
        <v>30</v>
      </c>
      <c r="C16" s="46">
        <v>3</v>
      </c>
      <c r="E16" s="45">
        <v>28</v>
      </c>
      <c r="F16" s="45" t="s">
        <v>30</v>
      </c>
      <c r="G16" s="45">
        <v>3</v>
      </c>
    </row>
  </sheetData>
  <mergeCells count="2">
    <mergeCell ref="E1:G1"/>
    <mergeCell ref="A1:C1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AL36"/>
  <sheetViews>
    <sheetView tabSelected="1" topLeftCell="B1" zoomScale="82" workbookViewId="0">
      <selection activeCell="T35" sqref="T35"/>
    </sheetView>
  </sheetViews>
  <sheetFormatPr defaultColWidth="8.875" defaultRowHeight="12.75"/>
  <cols>
    <col min="1" max="1" width="5.375" style="3" customWidth="1"/>
    <col min="2" max="2" width="9.5" style="3" customWidth="1"/>
    <col min="3" max="3" width="7" style="4" customWidth="1"/>
    <col min="4" max="4" width="7.125" style="4" customWidth="1"/>
    <col min="5" max="5" width="6.625" style="4" customWidth="1"/>
    <col min="6" max="7" width="6" style="4" customWidth="1"/>
    <col min="8" max="8" width="6.625" style="4" customWidth="1"/>
    <col min="9" max="9" width="6.875" style="4" customWidth="1"/>
    <col min="10" max="11" width="6" style="4" customWidth="1"/>
    <col min="12" max="12" width="6.875" style="4" customWidth="1"/>
    <col min="13" max="16" width="6" style="4" customWidth="1"/>
    <col min="17" max="19" width="2.625" style="4" customWidth="1"/>
    <col min="20" max="20" width="10.875" style="3" customWidth="1"/>
    <col min="21" max="21" width="8.875" style="3"/>
    <col min="22" max="23" width="4.875" style="3" customWidth="1"/>
    <col min="24" max="24" width="5.125" style="3" bestFit="1" customWidth="1"/>
    <col min="25" max="25" width="7" style="3" bestFit="1" customWidth="1"/>
    <col min="26" max="26" width="7" style="3" customWidth="1"/>
    <col min="27" max="27" width="5.125" style="3" customWidth="1"/>
    <col min="28" max="29" width="4.875" style="3" customWidth="1"/>
    <col min="30" max="30" width="7" style="3" customWidth="1"/>
    <col min="31" max="31" width="5.375" style="3" customWidth="1"/>
    <col min="32" max="32" width="7.5" style="3" customWidth="1"/>
    <col min="33" max="33" width="6.875" style="3" customWidth="1"/>
    <col min="34" max="34" width="7.125" style="3" customWidth="1"/>
    <col min="35" max="35" width="5.125" style="3" customWidth="1"/>
    <col min="36" max="38" width="2.625" style="3" customWidth="1"/>
    <col min="39" max="249" width="8.875" style="3"/>
    <col min="250" max="250" width="11.625" style="3" bestFit="1" customWidth="1"/>
    <col min="251" max="251" width="6.125" style="3" bestFit="1" customWidth="1"/>
    <col min="252" max="252" width="5.875" style="3" bestFit="1" customWidth="1"/>
    <col min="253" max="253" width="6.875" style="3" bestFit="1" customWidth="1"/>
    <col min="254" max="254" width="6" style="3" bestFit="1" customWidth="1"/>
    <col min="255" max="255" width="5.875" style="3" bestFit="1" customWidth="1"/>
    <col min="256" max="256" width="8.375" style="3" bestFit="1" customWidth="1"/>
    <col min="257" max="257" width="9.875" style="3" bestFit="1" customWidth="1"/>
    <col min="258" max="258" width="5.875" style="3" bestFit="1" customWidth="1"/>
    <col min="259" max="259" width="9" style="3" bestFit="1" customWidth="1"/>
    <col min="260" max="260" width="7.125" style="3" bestFit="1" customWidth="1"/>
    <col min="261" max="263" width="6.125" style="3" bestFit="1" customWidth="1"/>
    <col min="264" max="264" width="2" style="3" bestFit="1" customWidth="1"/>
    <col min="265" max="265" width="8.875" style="3"/>
    <col min="266" max="266" width="2" style="3" bestFit="1" customWidth="1"/>
    <col min="267" max="267" width="8.875" style="3"/>
    <col min="268" max="268" width="5.875" style="3" bestFit="1" customWidth="1"/>
    <col min="269" max="269" width="6.5" style="3" bestFit="1" customWidth="1"/>
    <col min="270" max="270" width="8.625" style="3" bestFit="1" customWidth="1"/>
    <col min="271" max="272" width="9.375" style="3" bestFit="1" customWidth="1"/>
    <col min="273" max="274" width="8.625" style="3" bestFit="1" customWidth="1"/>
    <col min="275" max="505" width="8.875" style="3"/>
    <col min="506" max="506" width="11.625" style="3" bestFit="1" customWidth="1"/>
    <col min="507" max="507" width="6.125" style="3" bestFit="1" customWidth="1"/>
    <col min="508" max="508" width="5.875" style="3" bestFit="1" customWidth="1"/>
    <col min="509" max="509" width="6.875" style="3" bestFit="1" customWidth="1"/>
    <col min="510" max="510" width="6" style="3" bestFit="1" customWidth="1"/>
    <col min="511" max="511" width="5.875" style="3" bestFit="1" customWidth="1"/>
    <col min="512" max="512" width="8.375" style="3" bestFit="1" customWidth="1"/>
    <col min="513" max="513" width="9.875" style="3" bestFit="1" customWidth="1"/>
    <col min="514" max="514" width="5.875" style="3" bestFit="1" customWidth="1"/>
    <col min="515" max="515" width="9" style="3" bestFit="1" customWidth="1"/>
    <col min="516" max="516" width="7.125" style="3" bestFit="1" customWidth="1"/>
    <col min="517" max="519" width="6.125" style="3" bestFit="1" customWidth="1"/>
    <col min="520" max="520" width="2" style="3" bestFit="1" customWidth="1"/>
    <col min="521" max="521" width="8.875" style="3"/>
    <col min="522" max="522" width="2" style="3" bestFit="1" customWidth="1"/>
    <col min="523" max="523" width="8.875" style="3"/>
    <col min="524" max="524" width="5.875" style="3" bestFit="1" customWidth="1"/>
    <col min="525" max="525" width="6.5" style="3" bestFit="1" customWidth="1"/>
    <col min="526" max="526" width="8.625" style="3" bestFit="1" customWidth="1"/>
    <col min="527" max="528" width="9.375" style="3" bestFit="1" customWidth="1"/>
    <col min="529" max="530" width="8.625" style="3" bestFit="1" customWidth="1"/>
    <col min="531" max="761" width="8.875" style="3"/>
    <col min="762" max="762" width="11.625" style="3" bestFit="1" customWidth="1"/>
    <col min="763" max="763" width="6.125" style="3" bestFit="1" customWidth="1"/>
    <col min="764" max="764" width="5.875" style="3" bestFit="1" customWidth="1"/>
    <col min="765" max="765" width="6.875" style="3" bestFit="1" customWidth="1"/>
    <col min="766" max="766" width="6" style="3" bestFit="1" customWidth="1"/>
    <col min="767" max="767" width="5.875" style="3" bestFit="1" customWidth="1"/>
    <col min="768" max="768" width="8.375" style="3" bestFit="1" customWidth="1"/>
    <col min="769" max="769" width="9.875" style="3" bestFit="1" customWidth="1"/>
    <col min="770" max="770" width="5.875" style="3" bestFit="1" customWidth="1"/>
    <col min="771" max="771" width="9" style="3" bestFit="1" customWidth="1"/>
    <col min="772" max="772" width="7.125" style="3" bestFit="1" customWidth="1"/>
    <col min="773" max="775" width="6.125" style="3" bestFit="1" customWidth="1"/>
    <col min="776" max="776" width="2" style="3" bestFit="1" customWidth="1"/>
    <col min="777" max="777" width="8.875" style="3"/>
    <col min="778" max="778" width="2" style="3" bestFit="1" customWidth="1"/>
    <col min="779" max="779" width="8.875" style="3"/>
    <col min="780" max="780" width="5.875" style="3" bestFit="1" customWidth="1"/>
    <col min="781" max="781" width="6.5" style="3" bestFit="1" customWidth="1"/>
    <col min="782" max="782" width="8.625" style="3" bestFit="1" customWidth="1"/>
    <col min="783" max="784" width="9.375" style="3" bestFit="1" customWidth="1"/>
    <col min="785" max="786" width="8.625" style="3" bestFit="1" customWidth="1"/>
    <col min="787" max="1017" width="8.875" style="3"/>
    <col min="1018" max="1018" width="11.625" style="3" bestFit="1" customWidth="1"/>
    <col min="1019" max="1019" width="6.125" style="3" bestFit="1" customWidth="1"/>
    <col min="1020" max="1020" width="5.875" style="3" bestFit="1" customWidth="1"/>
    <col min="1021" max="1021" width="6.875" style="3" bestFit="1" customWidth="1"/>
    <col min="1022" max="1022" width="6" style="3" bestFit="1" customWidth="1"/>
    <col min="1023" max="1023" width="5.875" style="3" bestFit="1" customWidth="1"/>
    <col min="1024" max="1024" width="8.375" style="3" bestFit="1" customWidth="1"/>
    <col min="1025" max="1025" width="9.875" style="3" bestFit="1" customWidth="1"/>
    <col min="1026" max="1026" width="5.875" style="3" bestFit="1" customWidth="1"/>
    <col min="1027" max="1027" width="9" style="3" bestFit="1" customWidth="1"/>
    <col min="1028" max="1028" width="7.125" style="3" bestFit="1" customWidth="1"/>
    <col min="1029" max="1031" width="6.125" style="3" bestFit="1" customWidth="1"/>
    <col min="1032" max="1032" width="2" style="3" bestFit="1" customWidth="1"/>
    <col min="1033" max="1033" width="8.875" style="3"/>
    <col min="1034" max="1034" width="2" style="3" bestFit="1" customWidth="1"/>
    <col min="1035" max="1035" width="8.875" style="3"/>
    <col min="1036" max="1036" width="5.875" style="3" bestFit="1" customWidth="1"/>
    <col min="1037" max="1037" width="6.5" style="3" bestFit="1" customWidth="1"/>
    <col min="1038" max="1038" width="8.625" style="3" bestFit="1" customWidth="1"/>
    <col min="1039" max="1040" width="9.375" style="3" bestFit="1" customWidth="1"/>
    <col min="1041" max="1042" width="8.625" style="3" bestFit="1" customWidth="1"/>
    <col min="1043" max="1273" width="8.875" style="3"/>
    <col min="1274" max="1274" width="11.625" style="3" bestFit="1" customWidth="1"/>
    <col min="1275" max="1275" width="6.125" style="3" bestFit="1" customWidth="1"/>
    <col min="1276" max="1276" width="5.875" style="3" bestFit="1" customWidth="1"/>
    <col min="1277" max="1277" width="6.875" style="3" bestFit="1" customWidth="1"/>
    <col min="1278" max="1278" width="6" style="3" bestFit="1" customWidth="1"/>
    <col min="1279" max="1279" width="5.875" style="3" bestFit="1" customWidth="1"/>
    <col min="1280" max="1280" width="8.375" style="3" bestFit="1" customWidth="1"/>
    <col min="1281" max="1281" width="9.875" style="3" bestFit="1" customWidth="1"/>
    <col min="1282" max="1282" width="5.875" style="3" bestFit="1" customWidth="1"/>
    <col min="1283" max="1283" width="9" style="3" bestFit="1" customWidth="1"/>
    <col min="1284" max="1284" width="7.125" style="3" bestFit="1" customWidth="1"/>
    <col min="1285" max="1287" width="6.125" style="3" bestFit="1" customWidth="1"/>
    <col min="1288" max="1288" width="2" style="3" bestFit="1" customWidth="1"/>
    <col min="1289" max="1289" width="8.875" style="3"/>
    <col min="1290" max="1290" width="2" style="3" bestFit="1" customWidth="1"/>
    <col min="1291" max="1291" width="8.875" style="3"/>
    <col min="1292" max="1292" width="5.875" style="3" bestFit="1" customWidth="1"/>
    <col min="1293" max="1293" width="6.5" style="3" bestFit="1" customWidth="1"/>
    <col min="1294" max="1294" width="8.625" style="3" bestFit="1" customWidth="1"/>
    <col min="1295" max="1296" width="9.375" style="3" bestFit="1" customWidth="1"/>
    <col min="1297" max="1298" width="8.625" style="3" bestFit="1" customWidth="1"/>
    <col min="1299" max="1529" width="8.875" style="3"/>
    <col min="1530" max="1530" width="11.625" style="3" bestFit="1" customWidth="1"/>
    <col min="1531" max="1531" width="6.125" style="3" bestFit="1" customWidth="1"/>
    <col min="1532" max="1532" width="5.875" style="3" bestFit="1" customWidth="1"/>
    <col min="1533" max="1533" width="6.875" style="3" bestFit="1" customWidth="1"/>
    <col min="1534" max="1534" width="6" style="3" bestFit="1" customWidth="1"/>
    <col min="1535" max="1535" width="5.875" style="3" bestFit="1" customWidth="1"/>
    <col min="1536" max="1536" width="8.375" style="3" bestFit="1" customWidth="1"/>
    <col min="1537" max="1537" width="9.875" style="3" bestFit="1" customWidth="1"/>
    <col min="1538" max="1538" width="5.875" style="3" bestFit="1" customWidth="1"/>
    <col min="1539" max="1539" width="9" style="3" bestFit="1" customWidth="1"/>
    <col min="1540" max="1540" width="7.125" style="3" bestFit="1" customWidth="1"/>
    <col min="1541" max="1543" width="6.125" style="3" bestFit="1" customWidth="1"/>
    <col min="1544" max="1544" width="2" style="3" bestFit="1" customWidth="1"/>
    <col min="1545" max="1545" width="8.875" style="3"/>
    <col min="1546" max="1546" width="2" style="3" bestFit="1" customWidth="1"/>
    <col min="1547" max="1547" width="8.875" style="3"/>
    <col min="1548" max="1548" width="5.875" style="3" bestFit="1" customWidth="1"/>
    <col min="1549" max="1549" width="6.5" style="3" bestFit="1" customWidth="1"/>
    <col min="1550" max="1550" width="8.625" style="3" bestFit="1" customWidth="1"/>
    <col min="1551" max="1552" width="9.375" style="3" bestFit="1" customWidth="1"/>
    <col min="1553" max="1554" width="8.625" style="3" bestFit="1" customWidth="1"/>
    <col min="1555" max="1785" width="8.875" style="3"/>
    <col min="1786" max="1786" width="11.625" style="3" bestFit="1" customWidth="1"/>
    <col min="1787" max="1787" width="6.125" style="3" bestFit="1" customWidth="1"/>
    <col min="1788" max="1788" width="5.875" style="3" bestFit="1" customWidth="1"/>
    <col min="1789" max="1789" width="6.875" style="3" bestFit="1" customWidth="1"/>
    <col min="1790" max="1790" width="6" style="3" bestFit="1" customWidth="1"/>
    <col min="1791" max="1791" width="5.875" style="3" bestFit="1" customWidth="1"/>
    <col min="1792" max="1792" width="8.375" style="3" bestFit="1" customWidth="1"/>
    <col min="1793" max="1793" width="9.875" style="3" bestFit="1" customWidth="1"/>
    <col min="1794" max="1794" width="5.875" style="3" bestFit="1" customWidth="1"/>
    <col min="1795" max="1795" width="9" style="3" bestFit="1" customWidth="1"/>
    <col min="1796" max="1796" width="7.125" style="3" bestFit="1" customWidth="1"/>
    <col min="1797" max="1799" width="6.125" style="3" bestFit="1" customWidth="1"/>
    <col min="1800" max="1800" width="2" style="3" bestFit="1" customWidth="1"/>
    <col min="1801" max="1801" width="8.875" style="3"/>
    <col min="1802" max="1802" width="2" style="3" bestFit="1" customWidth="1"/>
    <col min="1803" max="1803" width="8.875" style="3"/>
    <col min="1804" max="1804" width="5.875" style="3" bestFit="1" customWidth="1"/>
    <col min="1805" max="1805" width="6.5" style="3" bestFit="1" customWidth="1"/>
    <col min="1806" max="1806" width="8.625" style="3" bestFit="1" customWidth="1"/>
    <col min="1807" max="1808" width="9.375" style="3" bestFit="1" customWidth="1"/>
    <col min="1809" max="1810" width="8.625" style="3" bestFit="1" customWidth="1"/>
    <col min="1811" max="2041" width="8.875" style="3"/>
    <col min="2042" max="2042" width="11.625" style="3" bestFit="1" customWidth="1"/>
    <col min="2043" max="2043" width="6.125" style="3" bestFit="1" customWidth="1"/>
    <col min="2044" max="2044" width="5.875" style="3" bestFit="1" customWidth="1"/>
    <col min="2045" max="2045" width="6.875" style="3" bestFit="1" customWidth="1"/>
    <col min="2046" max="2046" width="6" style="3" bestFit="1" customWidth="1"/>
    <col min="2047" max="2047" width="5.875" style="3" bestFit="1" customWidth="1"/>
    <col min="2048" max="2048" width="8.375" style="3" bestFit="1" customWidth="1"/>
    <col min="2049" max="2049" width="9.875" style="3" bestFit="1" customWidth="1"/>
    <col min="2050" max="2050" width="5.875" style="3" bestFit="1" customWidth="1"/>
    <col min="2051" max="2051" width="9" style="3" bestFit="1" customWidth="1"/>
    <col min="2052" max="2052" width="7.125" style="3" bestFit="1" customWidth="1"/>
    <col min="2053" max="2055" width="6.125" style="3" bestFit="1" customWidth="1"/>
    <col min="2056" max="2056" width="2" style="3" bestFit="1" customWidth="1"/>
    <col min="2057" max="2057" width="8.875" style="3"/>
    <col min="2058" max="2058" width="2" style="3" bestFit="1" customWidth="1"/>
    <col min="2059" max="2059" width="8.875" style="3"/>
    <col min="2060" max="2060" width="5.875" style="3" bestFit="1" customWidth="1"/>
    <col min="2061" max="2061" width="6.5" style="3" bestFit="1" customWidth="1"/>
    <col min="2062" max="2062" width="8.625" style="3" bestFit="1" customWidth="1"/>
    <col min="2063" max="2064" width="9.375" style="3" bestFit="1" customWidth="1"/>
    <col min="2065" max="2066" width="8.625" style="3" bestFit="1" customWidth="1"/>
    <col min="2067" max="2297" width="8.875" style="3"/>
    <col min="2298" max="2298" width="11.625" style="3" bestFit="1" customWidth="1"/>
    <col min="2299" max="2299" width="6.125" style="3" bestFit="1" customWidth="1"/>
    <col min="2300" max="2300" width="5.875" style="3" bestFit="1" customWidth="1"/>
    <col min="2301" max="2301" width="6.875" style="3" bestFit="1" customWidth="1"/>
    <col min="2302" max="2302" width="6" style="3" bestFit="1" customWidth="1"/>
    <col min="2303" max="2303" width="5.875" style="3" bestFit="1" customWidth="1"/>
    <col min="2304" max="2304" width="8.375" style="3" bestFit="1" customWidth="1"/>
    <col min="2305" max="2305" width="9.875" style="3" bestFit="1" customWidth="1"/>
    <col min="2306" max="2306" width="5.875" style="3" bestFit="1" customWidth="1"/>
    <col min="2307" max="2307" width="9" style="3" bestFit="1" customWidth="1"/>
    <col min="2308" max="2308" width="7.125" style="3" bestFit="1" customWidth="1"/>
    <col min="2309" max="2311" width="6.125" style="3" bestFit="1" customWidth="1"/>
    <col min="2312" max="2312" width="2" style="3" bestFit="1" customWidth="1"/>
    <col min="2313" max="2313" width="8.875" style="3"/>
    <col min="2314" max="2314" width="2" style="3" bestFit="1" customWidth="1"/>
    <col min="2315" max="2315" width="8.875" style="3"/>
    <col min="2316" max="2316" width="5.875" style="3" bestFit="1" customWidth="1"/>
    <col min="2317" max="2317" width="6.5" style="3" bestFit="1" customWidth="1"/>
    <col min="2318" max="2318" width="8.625" style="3" bestFit="1" customWidth="1"/>
    <col min="2319" max="2320" width="9.375" style="3" bestFit="1" customWidth="1"/>
    <col min="2321" max="2322" width="8.625" style="3" bestFit="1" customWidth="1"/>
    <col min="2323" max="2553" width="8.875" style="3"/>
    <col min="2554" max="2554" width="11.625" style="3" bestFit="1" customWidth="1"/>
    <col min="2555" max="2555" width="6.125" style="3" bestFit="1" customWidth="1"/>
    <col min="2556" max="2556" width="5.875" style="3" bestFit="1" customWidth="1"/>
    <col min="2557" max="2557" width="6.875" style="3" bestFit="1" customWidth="1"/>
    <col min="2558" max="2558" width="6" style="3" bestFit="1" customWidth="1"/>
    <col min="2559" max="2559" width="5.875" style="3" bestFit="1" customWidth="1"/>
    <col min="2560" max="2560" width="8.375" style="3" bestFit="1" customWidth="1"/>
    <col min="2561" max="2561" width="9.875" style="3" bestFit="1" customWidth="1"/>
    <col min="2562" max="2562" width="5.875" style="3" bestFit="1" customWidth="1"/>
    <col min="2563" max="2563" width="9" style="3" bestFit="1" customWidth="1"/>
    <col min="2564" max="2564" width="7.125" style="3" bestFit="1" customWidth="1"/>
    <col min="2565" max="2567" width="6.125" style="3" bestFit="1" customWidth="1"/>
    <col min="2568" max="2568" width="2" style="3" bestFit="1" customWidth="1"/>
    <col min="2569" max="2569" width="8.875" style="3"/>
    <col min="2570" max="2570" width="2" style="3" bestFit="1" customWidth="1"/>
    <col min="2571" max="2571" width="8.875" style="3"/>
    <col min="2572" max="2572" width="5.875" style="3" bestFit="1" customWidth="1"/>
    <col min="2573" max="2573" width="6.5" style="3" bestFit="1" customWidth="1"/>
    <col min="2574" max="2574" width="8.625" style="3" bestFit="1" customWidth="1"/>
    <col min="2575" max="2576" width="9.375" style="3" bestFit="1" customWidth="1"/>
    <col min="2577" max="2578" width="8.625" style="3" bestFit="1" customWidth="1"/>
    <col min="2579" max="2809" width="8.875" style="3"/>
    <col min="2810" max="2810" width="11.625" style="3" bestFit="1" customWidth="1"/>
    <col min="2811" max="2811" width="6.125" style="3" bestFit="1" customWidth="1"/>
    <col min="2812" max="2812" width="5.875" style="3" bestFit="1" customWidth="1"/>
    <col min="2813" max="2813" width="6.875" style="3" bestFit="1" customWidth="1"/>
    <col min="2814" max="2814" width="6" style="3" bestFit="1" customWidth="1"/>
    <col min="2815" max="2815" width="5.875" style="3" bestFit="1" customWidth="1"/>
    <col min="2816" max="2816" width="8.375" style="3" bestFit="1" customWidth="1"/>
    <col min="2817" max="2817" width="9.875" style="3" bestFit="1" customWidth="1"/>
    <col min="2818" max="2818" width="5.875" style="3" bestFit="1" customWidth="1"/>
    <col min="2819" max="2819" width="9" style="3" bestFit="1" customWidth="1"/>
    <col min="2820" max="2820" width="7.125" style="3" bestFit="1" customWidth="1"/>
    <col min="2821" max="2823" width="6.125" style="3" bestFit="1" customWidth="1"/>
    <col min="2824" max="2824" width="2" style="3" bestFit="1" customWidth="1"/>
    <col min="2825" max="2825" width="8.875" style="3"/>
    <col min="2826" max="2826" width="2" style="3" bestFit="1" customWidth="1"/>
    <col min="2827" max="2827" width="8.875" style="3"/>
    <col min="2828" max="2828" width="5.875" style="3" bestFit="1" customWidth="1"/>
    <col min="2829" max="2829" width="6.5" style="3" bestFit="1" customWidth="1"/>
    <col min="2830" max="2830" width="8.625" style="3" bestFit="1" customWidth="1"/>
    <col min="2831" max="2832" width="9.375" style="3" bestFit="1" customWidth="1"/>
    <col min="2833" max="2834" width="8.625" style="3" bestFit="1" customWidth="1"/>
    <col min="2835" max="3065" width="8.875" style="3"/>
    <col min="3066" max="3066" width="11.625" style="3" bestFit="1" customWidth="1"/>
    <col min="3067" max="3067" width="6.125" style="3" bestFit="1" customWidth="1"/>
    <col min="3068" max="3068" width="5.875" style="3" bestFit="1" customWidth="1"/>
    <col min="3069" max="3069" width="6.875" style="3" bestFit="1" customWidth="1"/>
    <col min="3070" max="3070" width="6" style="3" bestFit="1" customWidth="1"/>
    <col min="3071" max="3071" width="5.875" style="3" bestFit="1" customWidth="1"/>
    <col min="3072" max="3072" width="8.375" style="3" bestFit="1" customWidth="1"/>
    <col min="3073" max="3073" width="9.875" style="3" bestFit="1" customWidth="1"/>
    <col min="3074" max="3074" width="5.875" style="3" bestFit="1" customWidth="1"/>
    <col min="3075" max="3075" width="9" style="3" bestFit="1" customWidth="1"/>
    <col min="3076" max="3076" width="7.125" style="3" bestFit="1" customWidth="1"/>
    <col min="3077" max="3079" width="6.125" style="3" bestFit="1" customWidth="1"/>
    <col min="3080" max="3080" width="2" style="3" bestFit="1" customWidth="1"/>
    <col min="3081" max="3081" width="8.875" style="3"/>
    <col min="3082" max="3082" width="2" style="3" bestFit="1" customWidth="1"/>
    <col min="3083" max="3083" width="8.875" style="3"/>
    <col min="3084" max="3084" width="5.875" style="3" bestFit="1" customWidth="1"/>
    <col min="3085" max="3085" width="6.5" style="3" bestFit="1" customWidth="1"/>
    <col min="3086" max="3086" width="8.625" style="3" bestFit="1" customWidth="1"/>
    <col min="3087" max="3088" width="9.375" style="3" bestFit="1" customWidth="1"/>
    <col min="3089" max="3090" width="8.625" style="3" bestFit="1" customWidth="1"/>
    <col min="3091" max="3321" width="8.875" style="3"/>
    <col min="3322" max="3322" width="11.625" style="3" bestFit="1" customWidth="1"/>
    <col min="3323" max="3323" width="6.125" style="3" bestFit="1" customWidth="1"/>
    <col min="3324" max="3324" width="5.875" style="3" bestFit="1" customWidth="1"/>
    <col min="3325" max="3325" width="6.875" style="3" bestFit="1" customWidth="1"/>
    <col min="3326" max="3326" width="6" style="3" bestFit="1" customWidth="1"/>
    <col min="3327" max="3327" width="5.875" style="3" bestFit="1" customWidth="1"/>
    <col min="3328" max="3328" width="8.375" style="3" bestFit="1" customWidth="1"/>
    <col min="3329" max="3329" width="9.875" style="3" bestFit="1" customWidth="1"/>
    <col min="3330" max="3330" width="5.875" style="3" bestFit="1" customWidth="1"/>
    <col min="3331" max="3331" width="9" style="3" bestFit="1" customWidth="1"/>
    <col min="3332" max="3332" width="7.125" style="3" bestFit="1" customWidth="1"/>
    <col min="3333" max="3335" width="6.125" style="3" bestFit="1" customWidth="1"/>
    <col min="3336" max="3336" width="2" style="3" bestFit="1" customWidth="1"/>
    <col min="3337" max="3337" width="8.875" style="3"/>
    <col min="3338" max="3338" width="2" style="3" bestFit="1" customWidth="1"/>
    <col min="3339" max="3339" width="8.875" style="3"/>
    <col min="3340" max="3340" width="5.875" style="3" bestFit="1" customWidth="1"/>
    <col min="3341" max="3341" width="6.5" style="3" bestFit="1" customWidth="1"/>
    <col min="3342" max="3342" width="8.625" style="3" bestFit="1" customWidth="1"/>
    <col min="3343" max="3344" width="9.375" style="3" bestFit="1" customWidth="1"/>
    <col min="3345" max="3346" width="8.625" style="3" bestFit="1" customWidth="1"/>
    <col min="3347" max="3577" width="8.875" style="3"/>
    <col min="3578" max="3578" width="11.625" style="3" bestFit="1" customWidth="1"/>
    <col min="3579" max="3579" width="6.125" style="3" bestFit="1" customWidth="1"/>
    <col min="3580" max="3580" width="5.875" style="3" bestFit="1" customWidth="1"/>
    <col min="3581" max="3581" width="6.875" style="3" bestFit="1" customWidth="1"/>
    <col min="3582" max="3582" width="6" style="3" bestFit="1" customWidth="1"/>
    <col min="3583" max="3583" width="5.875" style="3" bestFit="1" customWidth="1"/>
    <col min="3584" max="3584" width="8.375" style="3" bestFit="1" customWidth="1"/>
    <col min="3585" max="3585" width="9.875" style="3" bestFit="1" customWidth="1"/>
    <col min="3586" max="3586" width="5.875" style="3" bestFit="1" customWidth="1"/>
    <col min="3587" max="3587" width="9" style="3" bestFit="1" customWidth="1"/>
    <col min="3588" max="3588" width="7.125" style="3" bestFit="1" customWidth="1"/>
    <col min="3589" max="3591" width="6.125" style="3" bestFit="1" customWidth="1"/>
    <col min="3592" max="3592" width="2" style="3" bestFit="1" customWidth="1"/>
    <col min="3593" max="3593" width="8.875" style="3"/>
    <col min="3594" max="3594" width="2" style="3" bestFit="1" customWidth="1"/>
    <col min="3595" max="3595" width="8.875" style="3"/>
    <col min="3596" max="3596" width="5.875" style="3" bestFit="1" customWidth="1"/>
    <col min="3597" max="3597" width="6.5" style="3" bestFit="1" customWidth="1"/>
    <col min="3598" max="3598" width="8.625" style="3" bestFit="1" customWidth="1"/>
    <col min="3599" max="3600" width="9.375" style="3" bestFit="1" customWidth="1"/>
    <col min="3601" max="3602" width="8.625" style="3" bestFit="1" customWidth="1"/>
    <col min="3603" max="3833" width="8.875" style="3"/>
    <col min="3834" max="3834" width="11.625" style="3" bestFit="1" customWidth="1"/>
    <col min="3835" max="3835" width="6.125" style="3" bestFit="1" customWidth="1"/>
    <col min="3836" max="3836" width="5.875" style="3" bestFit="1" customWidth="1"/>
    <col min="3837" max="3837" width="6.875" style="3" bestFit="1" customWidth="1"/>
    <col min="3838" max="3838" width="6" style="3" bestFit="1" customWidth="1"/>
    <col min="3839" max="3839" width="5.875" style="3" bestFit="1" customWidth="1"/>
    <col min="3840" max="3840" width="8.375" style="3" bestFit="1" customWidth="1"/>
    <col min="3841" max="3841" width="9.875" style="3" bestFit="1" customWidth="1"/>
    <col min="3842" max="3842" width="5.875" style="3" bestFit="1" customWidth="1"/>
    <col min="3843" max="3843" width="9" style="3" bestFit="1" customWidth="1"/>
    <col min="3844" max="3844" width="7.125" style="3" bestFit="1" customWidth="1"/>
    <col min="3845" max="3847" width="6.125" style="3" bestFit="1" customWidth="1"/>
    <col min="3848" max="3848" width="2" style="3" bestFit="1" customWidth="1"/>
    <col min="3849" max="3849" width="8.875" style="3"/>
    <col min="3850" max="3850" width="2" style="3" bestFit="1" customWidth="1"/>
    <col min="3851" max="3851" width="8.875" style="3"/>
    <col min="3852" max="3852" width="5.875" style="3" bestFit="1" customWidth="1"/>
    <col min="3853" max="3853" width="6.5" style="3" bestFit="1" customWidth="1"/>
    <col min="3854" max="3854" width="8.625" style="3" bestFit="1" customWidth="1"/>
    <col min="3855" max="3856" width="9.375" style="3" bestFit="1" customWidth="1"/>
    <col min="3857" max="3858" width="8.625" style="3" bestFit="1" customWidth="1"/>
    <col min="3859" max="4089" width="8.875" style="3"/>
    <col min="4090" max="4090" width="11.625" style="3" bestFit="1" customWidth="1"/>
    <col min="4091" max="4091" width="6.125" style="3" bestFit="1" customWidth="1"/>
    <col min="4092" max="4092" width="5.875" style="3" bestFit="1" customWidth="1"/>
    <col min="4093" max="4093" width="6.875" style="3" bestFit="1" customWidth="1"/>
    <col min="4094" max="4094" width="6" style="3" bestFit="1" customWidth="1"/>
    <col min="4095" max="4095" width="5.875" style="3" bestFit="1" customWidth="1"/>
    <col min="4096" max="4096" width="8.375" style="3" bestFit="1" customWidth="1"/>
    <col min="4097" max="4097" width="9.875" style="3" bestFit="1" customWidth="1"/>
    <col min="4098" max="4098" width="5.875" style="3" bestFit="1" customWidth="1"/>
    <col min="4099" max="4099" width="9" style="3" bestFit="1" customWidth="1"/>
    <col min="4100" max="4100" width="7.125" style="3" bestFit="1" customWidth="1"/>
    <col min="4101" max="4103" width="6.125" style="3" bestFit="1" customWidth="1"/>
    <col min="4104" max="4104" width="2" style="3" bestFit="1" customWidth="1"/>
    <col min="4105" max="4105" width="8.875" style="3"/>
    <col min="4106" max="4106" width="2" style="3" bestFit="1" customWidth="1"/>
    <col min="4107" max="4107" width="8.875" style="3"/>
    <col min="4108" max="4108" width="5.875" style="3" bestFit="1" customWidth="1"/>
    <col min="4109" max="4109" width="6.5" style="3" bestFit="1" customWidth="1"/>
    <col min="4110" max="4110" width="8.625" style="3" bestFit="1" customWidth="1"/>
    <col min="4111" max="4112" width="9.375" style="3" bestFit="1" customWidth="1"/>
    <col min="4113" max="4114" width="8.625" style="3" bestFit="1" customWidth="1"/>
    <col min="4115" max="4345" width="8.875" style="3"/>
    <col min="4346" max="4346" width="11.625" style="3" bestFit="1" customWidth="1"/>
    <col min="4347" max="4347" width="6.125" style="3" bestFit="1" customWidth="1"/>
    <col min="4348" max="4348" width="5.875" style="3" bestFit="1" customWidth="1"/>
    <col min="4349" max="4349" width="6.875" style="3" bestFit="1" customWidth="1"/>
    <col min="4350" max="4350" width="6" style="3" bestFit="1" customWidth="1"/>
    <col min="4351" max="4351" width="5.875" style="3" bestFit="1" customWidth="1"/>
    <col min="4352" max="4352" width="8.375" style="3" bestFit="1" customWidth="1"/>
    <col min="4353" max="4353" width="9.875" style="3" bestFit="1" customWidth="1"/>
    <col min="4354" max="4354" width="5.875" style="3" bestFit="1" customWidth="1"/>
    <col min="4355" max="4355" width="9" style="3" bestFit="1" customWidth="1"/>
    <col min="4356" max="4356" width="7.125" style="3" bestFit="1" customWidth="1"/>
    <col min="4357" max="4359" width="6.125" style="3" bestFit="1" customWidth="1"/>
    <col min="4360" max="4360" width="2" style="3" bestFit="1" customWidth="1"/>
    <col min="4361" max="4361" width="8.875" style="3"/>
    <col min="4362" max="4362" width="2" style="3" bestFit="1" customWidth="1"/>
    <col min="4363" max="4363" width="8.875" style="3"/>
    <col min="4364" max="4364" width="5.875" style="3" bestFit="1" customWidth="1"/>
    <col min="4365" max="4365" width="6.5" style="3" bestFit="1" customWidth="1"/>
    <col min="4366" max="4366" width="8.625" style="3" bestFit="1" customWidth="1"/>
    <col min="4367" max="4368" width="9.375" style="3" bestFit="1" customWidth="1"/>
    <col min="4369" max="4370" width="8.625" style="3" bestFit="1" customWidth="1"/>
    <col min="4371" max="4601" width="8.875" style="3"/>
    <col min="4602" max="4602" width="11.625" style="3" bestFit="1" customWidth="1"/>
    <col min="4603" max="4603" width="6.125" style="3" bestFit="1" customWidth="1"/>
    <col min="4604" max="4604" width="5.875" style="3" bestFit="1" customWidth="1"/>
    <col min="4605" max="4605" width="6.875" style="3" bestFit="1" customWidth="1"/>
    <col min="4606" max="4606" width="6" style="3" bestFit="1" customWidth="1"/>
    <col min="4607" max="4607" width="5.875" style="3" bestFit="1" customWidth="1"/>
    <col min="4608" max="4608" width="8.375" style="3" bestFit="1" customWidth="1"/>
    <col min="4609" max="4609" width="9.875" style="3" bestFit="1" customWidth="1"/>
    <col min="4610" max="4610" width="5.875" style="3" bestFit="1" customWidth="1"/>
    <col min="4611" max="4611" width="9" style="3" bestFit="1" customWidth="1"/>
    <col min="4612" max="4612" width="7.125" style="3" bestFit="1" customWidth="1"/>
    <col min="4613" max="4615" width="6.125" style="3" bestFit="1" customWidth="1"/>
    <col min="4616" max="4616" width="2" style="3" bestFit="1" customWidth="1"/>
    <col min="4617" max="4617" width="8.875" style="3"/>
    <col min="4618" max="4618" width="2" style="3" bestFit="1" customWidth="1"/>
    <col min="4619" max="4619" width="8.875" style="3"/>
    <col min="4620" max="4620" width="5.875" style="3" bestFit="1" customWidth="1"/>
    <col min="4621" max="4621" width="6.5" style="3" bestFit="1" customWidth="1"/>
    <col min="4622" max="4622" width="8.625" style="3" bestFit="1" customWidth="1"/>
    <col min="4623" max="4624" width="9.375" style="3" bestFit="1" customWidth="1"/>
    <col min="4625" max="4626" width="8.625" style="3" bestFit="1" customWidth="1"/>
    <col min="4627" max="4857" width="8.875" style="3"/>
    <col min="4858" max="4858" width="11.625" style="3" bestFit="1" customWidth="1"/>
    <col min="4859" max="4859" width="6.125" style="3" bestFit="1" customWidth="1"/>
    <col min="4860" max="4860" width="5.875" style="3" bestFit="1" customWidth="1"/>
    <col min="4861" max="4861" width="6.875" style="3" bestFit="1" customWidth="1"/>
    <col min="4862" max="4862" width="6" style="3" bestFit="1" customWidth="1"/>
    <col min="4863" max="4863" width="5.875" style="3" bestFit="1" customWidth="1"/>
    <col min="4864" max="4864" width="8.375" style="3" bestFit="1" customWidth="1"/>
    <col min="4865" max="4865" width="9.875" style="3" bestFit="1" customWidth="1"/>
    <col min="4866" max="4866" width="5.875" style="3" bestFit="1" customWidth="1"/>
    <col min="4867" max="4867" width="9" style="3" bestFit="1" customWidth="1"/>
    <col min="4868" max="4868" width="7.125" style="3" bestFit="1" customWidth="1"/>
    <col min="4869" max="4871" width="6.125" style="3" bestFit="1" customWidth="1"/>
    <col min="4872" max="4872" width="2" style="3" bestFit="1" customWidth="1"/>
    <col min="4873" max="4873" width="8.875" style="3"/>
    <col min="4874" max="4874" width="2" style="3" bestFit="1" customWidth="1"/>
    <col min="4875" max="4875" width="8.875" style="3"/>
    <col min="4876" max="4876" width="5.875" style="3" bestFit="1" customWidth="1"/>
    <col min="4877" max="4877" width="6.5" style="3" bestFit="1" customWidth="1"/>
    <col min="4878" max="4878" width="8.625" style="3" bestFit="1" customWidth="1"/>
    <col min="4879" max="4880" width="9.375" style="3" bestFit="1" customWidth="1"/>
    <col min="4881" max="4882" width="8.625" style="3" bestFit="1" customWidth="1"/>
    <col min="4883" max="5113" width="8.875" style="3"/>
    <col min="5114" max="5114" width="11.625" style="3" bestFit="1" customWidth="1"/>
    <col min="5115" max="5115" width="6.125" style="3" bestFit="1" customWidth="1"/>
    <col min="5116" max="5116" width="5.875" style="3" bestFit="1" customWidth="1"/>
    <col min="5117" max="5117" width="6.875" style="3" bestFit="1" customWidth="1"/>
    <col min="5118" max="5118" width="6" style="3" bestFit="1" customWidth="1"/>
    <col min="5119" max="5119" width="5.875" style="3" bestFit="1" customWidth="1"/>
    <col min="5120" max="5120" width="8.375" style="3" bestFit="1" customWidth="1"/>
    <col min="5121" max="5121" width="9.875" style="3" bestFit="1" customWidth="1"/>
    <col min="5122" max="5122" width="5.875" style="3" bestFit="1" customWidth="1"/>
    <col min="5123" max="5123" width="9" style="3" bestFit="1" customWidth="1"/>
    <col min="5124" max="5124" width="7.125" style="3" bestFit="1" customWidth="1"/>
    <col min="5125" max="5127" width="6.125" style="3" bestFit="1" customWidth="1"/>
    <col min="5128" max="5128" width="2" style="3" bestFit="1" customWidth="1"/>
    <col min="5129" max="5129" width="8.875" style="3"/>
    <col min="5130" max="5130" width="2" style="3" bestFit="1" customWidth="1"/>
    <col min="5131" max="5131" width="8.875" style="3"/>
    <col min="5132" max="5132" width="5.875" style="3" bestFit="1" customWidth="1"/>
    <col min="5133" max="5133" width="6.5" style="3" bestFit="1" customWidth="1"/>
    <col min="5134" max="5134" width="8.625" style="3" bestFit="1" customWidth="1"/>
    <col min="5135" max="5136" width="9.375" style="3" bestFit="1" customWidth="1"/>
    <col min="5137" max="5138" width="8.625" style="3" bestFit="1" customWidth="1"/>
    <col min="5139" max="5369" width="8.875" style="3"/>
    <col min="5370" max="5370" width="11.625" style="3" bestFit="1" customWidth="1"/>
    <col min="5371" max="5371" width="6.125" style="3" bestFit="1" customWidth="1"/>
    <col min="5372" max="5372" width="5.875" style="3" bestFit="1" customWidth="1"/>
    <col min="5373" max="5373" width="6.875" style="3" bestFit="1" customWidth="1"/>
    <col min="5374" max="5374" width="6" style="3" bestFit="1" customWidth="1"/>
    <col min="5375" max="5375" width="5.875" style="3" bestFit="1" customWidth="1"/>
    <col min="5376" max="5376" width="8.375" style="3" bestFit="1" customWidth="1"/>
    <col min="5377" max="5377" width="9.875" style="3" bestFit="1" customWidth="1"/>
    <col min="5378" max="5378" width="5.875" style="3" bestFit="1" customWidth="1"/>
    <col min="5379" max="5379" width="9" style="3" bestFit="1" customWidth="1"/>
    <col min="5380" max="5380" width="7.125" style="3" bestFit="1" customWidth="1"/>
    <col min="5381" max="5383" width="6.125" style="3" bestFit="1" customWidth="1"/>
    <col min="5384" max="5384" width="2" style="3" bestFit="1" customWidth="1"/>
    <col min="5385" max="5385" width="8.875" style="3"/>
    <col min="5386" max="5386" width="2" style="3" bestFit="1" customWidth="1"/>
    <col min="5387" max="5387" width="8.875" style="3"/>
    <col min="5388" max="5388" width="5.875" style="3" bestFit="1" customWidth="1"/>
    <col min="5389" max="5389" width="6.5" style="3" bestFit="1" customWidth="1"/>
    <col min="5390" max="5390" width="8.625" style="3" bestFit="1" customWidth="1"/>
    <col min="5391" max="5392" width="9.375" style="3" bestFit="1" customWidth="1"/>
    <col min="5393" max="5394" width="8.625" style="3" bestFit="1" customWidth="1"/>
    <col min="5395" max="5625" width="8.875" style="3"/>
    <col min="5626" max="5626" width="11.625" style="3" bestFit="1" customWidth="1"/>
    <col min="5627" max="5627" width="6.125" style="3" bestFit="1" customWidth="1"/>
    <col min="5628" max="5628" width="5.875" style="3" bestFit="1" customWidth="1"/>
    <col min="5629" max="5629" width="6.875" style="3" bestFit="1" customWidth="1"/>
    <col min="5630" max="5630" width="6" style="3" bestFit="1" customWidth="1"/>
    <col min="5631" max="5631" width="5.875" style="3" bestFit="1" customWidth="1"/>
    <col min="5632" max="5632" width="8.375" style="3" bestFit="1" customWidth="1"/>
    <col min="5633" max="5633" width="9.875" style="3" bestFit="1" customWidth="1"/>
    <col min="5634" max="5634" width="5.875" style="3" bestFit="1" customWidth="1"/>
    <col min="5635" max="5635" width="9" style="3" bestFit="1" customWidth="1"/>
    <col min="5636" max="5636" width="7.125" style="3" bestFit="1" customWidth="1"/>
    <col min="5637" max="5639" width="6.125" style="3" bestFit="1" customWidth="1"/>
    <col min="5640" max="5640" width="2" style="3" bestFit="1" customWidth="1"/>
    <col min="5641" max="5641" width="8.875" style="3"/>
    <col min="5642" max="5642" width="2" style="3" bestFit="1" customWidth="1"/>
    <col min="5643" max="5643" width="8.875" style="3"/>
    <col min="5644" max="5644" width="5.875" style="3" bestFit="1" customWidth="1"/>
    <col min="5645" max="5645" width="6.5" style="3" bestFit="1" customWidth="1"/>
    <col min="5646" max="5646" width="8.625" style="3" bestFit="1" customWidth="1"/>
    <col min="5647" max="5648" width="9.375" style="3" bestFit="1" customWidth="1"/>
    <col min="5649" max="5650" width="8.625" style="3" bestFit="1" customWidth="1"/>
    <col min="5651" max="5881" width="8.875" style="3"/>
    <col min="5882" max="5882" width="11.625" style="3" bestFit="1" customWidth="1"/>
    <col min="5883" max="5883" width="6.125" style="3" bestFit="1" customWidth="1"/>
    <col min="5884" max="5884" width="5.875" style="3" bestFit="1" customWidth="1"/>
    <col min="5885" max="5885" width="6.875" style="3" bestFit="1" customWidth="1"/>
    <col min="5886" max="5886" width="6" style="3" bestFit="1" customWidth="1"/>
    <col min="5887" max="5887" width="5.875" style="3" bestFit="1" customWidth="1"/>
    <col min="5888" max="5888" width="8.375" style="3" bestFit="1" customWidth="1"/>
    <col min="5889" max="5889" width="9.875" style="3" bestFit="1" customWidth="1"/>
    <col min="5890" max="5890" width="5.875" style="3" bestFit="1" customWidth="1"/>
    <col min="5891" max="5891" width="9" style="3" bestFit="1" customWidth="1"/>
    <col min="5892" max="5892" width="7.125" style="3" bestFit="1" customWidth="1"/>
    <col min="5893" max="5895" width="6.125" style="3" bestFit="1" customWidth="1"/>
    <col min="5896" max="5896" width="2" style="3" bestFit="1" customWidth="1"/>
    <col min="5897" max="5897" width="8.875" style="3"/>
    <col min="5898" max="5898" width="2" style="3" bestFit="1" customWidth="1"/>
    <col min="5899" max="5899" width="8.875" style="3"/>
    <col min="5900" max="5900" width="5.875" style="3" bestFit="1" customWidth="1"/>
    <col min="5901" max="5901" width="6.5" style="3" bestFit="1" customWidth="1"/>
    <col min="5902" max="5902" width="8.625" style="3" bestFit="1" customWidth="1"/>
    <col min="5903" max="5904" width="9.375" style="3" bestFit="1" customWidth="1"/>
    <col min="5905" max="5906" width="8.625" style="3" bestFit="1" customWidth="1"/>
    <col min="5907" max="6137" width="8.875" style="3"/>
    <col min="6138" max="6138" width="11.625" style="3" bestFit="1" customWidth="1"/>
    <col min="6139" max="6139" width="6.125" style="3" bestFit="1" customWidth="1"/>
    <col min="6140" max="6140" width="5.875" style="3" bestFit="1" customWidth="1"/>
    <col min="6141" max="6141" width="6.875" style="3" bestFit="1" customWidth="1"/>
    <col min="6142" max="6142" width="6" style="3" bestFit="1" customWidth="1"/>
    <col min="6143" max="6143" width="5.875" style="3" bestFit="1" customWidth="1"/>
    <col min="6144" max="6144" width="8.375" style="3" bestFit="1" customWidth="1"/>
    <col min="6145" max="6145" width="9.875" style="3" bestFit="1" customWidth="1"/>
    <col min="6146" max="6146" width="5.875" style="3" bestFit="1" customWidth="1"/>
    <col min="6147" max="6147" width="9" style="3" bestFit="1" customWidth="1"/>
    <col min="6148" max="6148" width="7.125" style="3" bestFit="1" customWidth="1"/>
    <col min="6149" max="6151" width="6.125" style="3" bestFit="1" customWidth="1"/>
    <col min="6152" max="6152" width="2" style="3" bestFit="1" customWidth="1"/>
    <col min="6153" max="6153" width="8.875" style="3"/>
    <col min="6154" max="6154" width="2" style="3" bestFit="1" customWidth="1"/>
    <col min="6155" max="6155" width="8.875" style="3"/>
    <col min="6156" max="6156" width="5.875" style="3" bestFit="1" customWidth="1"/>
    <col min="6157" max="6157" width="6.5" style="3" bestFit="1" customWidth="1"/>
    <col min="6158" max="6158" width="8.625" style="3" bestFit="1" customWidth="1"/>
    <col min="6159" max="6160" width="9.375" style="3" bestFit="1" customWidth="1"/>
    <col min="6161" max="6162" width="8.625" style="3" bestFit="1" customWidth="1"/>
    <col min="6163" max="6393" width="8.875" style="3"/>
    <col min="6394" max="6394" width="11.625" style="3" bestFit="1" customWidth="1"/>
    <col min="6395" max="6395" width="6.125" style="3" bestFit="1" customWidth="1"/>
    <col min="6396" max="6396" width="5.875" style="3" bestFit="1" customWidth="1"/>
    <col min="6397" max="6397" width="6.875" style="3" bestFit="1" customWidth="1"/>
    <col min="6398" max="6398" width="6" style="3" bestFit="1" customWidth="1"/>
    <col min="6399" max="6399" width="5.875" style="3" bestFit="1" customWidth="1"/>
    <col min="6400" max="6400" width="8.375" style="3" bestFit="1" customWidth="1"/>
    <col min="6401" max="6401" width="9.875" style="3" bestFit="1" customWidth="1"/>
    <col min="6402" max="6402" width="5.875" style="3" bestFit="1" customWidth="1"/>
    <col min="6403" max="6403" width="9" style="3" bestFit="1" customWidth="1"/>
    <col min="6404" max="6404" width="7.125" style="3" bestFit="1" customWidth="1"/>
    <col min="6405" max="6407" width="6.125" style="3" bestFit="1" customWidth="1"/>
    <col min="6408" max="6408" width="2" style="3" bestFit="1" customWidth="1"/>
    <col min="6409" max="6409" width="8.875" style="3"/>
    <col min="6410" max="6410" width="2" style="3" bestFit="1" customWidth="1"/>
    <col min="6411" max="6411" width="8.875" style="3"/>
    <col min="6412" max="6412" width="5.875" style="3" bestFit="1" customWidth="1"/>
    <col min="6413" max="6413" width="6.5" style="3" bestFit="1" customWidth="1"/>
    <col min="6414" max="6414" width="8.625" style="3" bestFit="1" customWidth="1"/>
    <col min="6415" max="6416" width="9.375" style="3" bestFit="1" customWidth="1"/>
    <col min="6417" max="6418" width="8.625" style="3" bestFit="1" customWidth="1"/>
    <col min="6419" max="6649" width="8.875" style="3"/>
    <col min="6650" max="6650" width="11.625" style="3" bestFit="1" customWidth="1"/>
    <col min="6651" max="6651" width="6.125" style="3" bestFit="1" customWidth="1"/>
    <col min="6652" max="6652" width="5.875" style="3" bestFit="1" customWidth="1"/>
    <col min="6653" max="6653" width="6.875" style="3" bestFit="1" customWidth="1"/>
    <col min="6654" max="6654" width="6" style="3" bestFit="1" customWidth="1"/>
    <col min="6655" max="6655" width="5.875" style="3" bestFit="1" customWidth="1"/>
    <col min="6656" max="6656" width="8.375" style="3" bestFit="1" customWidth="1"/>
    <col min="6657" max="6657" width="9.875" style="3" bestFit="1" customWidth="1"/>
    <col min="6658" max="6658" width="5.875" style="3" bestFit="1" customWidth="1"/>
    <col min="6659" max="6659" width="9" style="3" bestFit="1" customWidth="1"/>
    <col min="6660" max="6660" width="7.125" style="3" bestFit="1" customWidth="1"/>
    <col min="6661" max="6663" width="6.125" style="3" bestFit="1" customWidth="1"/>
    <col min="6664" max="6664" width="2" style="3" bestFit="1" customWidth="1"/>
    <col min="6665" max="6665" width="8.875" style="3"/>
    <col min="6666" max="6666" width="2" style="3" bestFit="1" customWidth="1"/>
    <col min="6667" max="6667" width="8.875" style="3"/>
    <col min="6668" max="6668" width="5.875" style="3" bestFit="1" customWidth="1"/>
    <col min="6669" max="6669" width="6.5" style="3" bestFit="1" customWidth="1"/>
    <col min="6670" max="6670" width="8.625" style="3" bestFit="1" customWidth="1"/>
    <col min="6671" max="6672" width="9.375" style="3" bestFit="1" customWidth="1"/>
    <col min="6673" max="6674" width="8.625" style="3" bestFit="1" customWidth="1"/>
    <col min="6675" max="6905" width="8.875" style="3"/>
    <col min="6906" max="6906" width="11.625" style="3" bestFit="1" customWidth="1"/>
    <col min="6907" max="6907" width="6.125" style="3" bestFit="1" customWidth="1"/>
    <col min="6908" max="6908" width="5.875" style="3" bestFit="1" customWidth="1"/>
    <col min="6909" max="6909" width="6.875" style="3" bestFit="1" customWidth="1"/>
    <col min="6910" max="6910" width="6" style="3" bestFit="1" customWidth="1"/>
    <col min="6911" max="6911" width="5.875" style="3" bestFit="1" customWidth="1"/>
    <col min="6912" max="6912" width="8.375" style="3" bestFit="1" customWidth="1"/>
    <col min="6913" max="6913" width="9.875" style="3" bestFit="1" customWidth="1"/>
    <col min="6914" max="6914" width="5.875" style="3" bestFit="1" customWidth="1"/>
    <col min="6915" max="6915" width="9" style="3" bestFit="1" customWidth="1"/>
    <col min="6916" max="6916" width="7.125" style="3" bestFit="1" customWidth="1"/>
    <col min="6917" max="6919" width="6.125" style="3" bestFit="1" customWidth="1"/>
    <col min="6920" max="6920" width="2" style="3" bestFit="1" customWidth="1"/>
    <col min="6921" max="6921" width="8.875" style="3"/>
    <col min="6922" max="6922" width="2" style="3" bestFit="1" customWidth="1"/>
    <col min="6923" max="6923" width="8.875" style="3"/>
    <col min="6924" max="6924" width="5.875" style="3" bestFit="1" customWidth="1"/>
    <col min="6925" max="6925" width="6.5" style="3" bestFit="1" customWidth="1"/>
    <col min="6926" max="6926" width="8.625" style="3" bestFit="1" customWidth="1"/>
    <col min="6927" max="6928" width="9.375" style="3" bestFit="1" customWidth="1"/>
    <col min="6929" max="6930" width="8.625" style="3" bestFit="1" customWidth="1"/>
    <col min="6931" max="7161" width="8.875" style="3"/>
    <col min="7162" max="7162" width="11.625" style="3" bestFit="1" customWidth="1"/>
    <col min="7163" max="7163" width="6.125" style="3" bestFit="1" customWidth="1"/>
    <col min="7164" max="7164" width="5.875" style="3" bestFit="1" customWidth="1"/>
    <col min="7165" max="7165" width="6.875" style="3" bestFit="1" customWidth="1"/>
    <col min="7166" max="7166" width="6" style="3" bestFit="1" customWidth="1"/>
    <col min="7167" max="7167" width="5.875" style="3" bestFit="1" customWidth="1"/>
    <col min="7168" max="7168" width="8.375" style="3" bestFit="1" customWidth="1"/>
    <col min="7169" max="7169" width="9.875" style="3" bestFit="1" customWidth="1"/>
    <col min="7170" max="7170" width="5.875" style="3" bestFit="1" customWidth="1"/>
    <col min="7171" max="7171" width="9" style="3" bestFit="1" customWidth="1"/>
    <col min="7172" max="7172" width="7.125" style="3" bestFit="1" customWidth="1"/>
    <col min="7173" max="7175" width="6.125" style="3" bestFit="1" customWidth="1"/>
    <col min="7176" max="7176" width="2" style="3" bestFit="1" customWidth="1"/>
    <col min="7177" max="7177" width="8.875" style="3"/>
    <col min="7178" max="7178" width="2" style="3" bestFit="1" customWidth="1"/>
    <col min="7179" max="7179" width="8.875" style="3"/>
    <col min="7180" max="7180" width="5.875" style="3" bestFit="1" customWidth="1"/>
    <col min="7181" max="7181" width="6.5" style="3" bestFit="1" customWidth="1"/>
    <col min="7182" max="7182" width="8.625" style="3" bestFit="1" customWidth="1"/>
    <col min="7183" max="7184" width="9.375" style="3" bestFit="1" customWidth="1"/>
    <col min="7185" max="7186" width="8.625" style="3" bestFit="1" customWidth="1"/>
    <col min="7187" max="7417" width="8.875" style="3"/>
    <col min="7418" max="7418" width="11.625" style="3" bestFit="1" customWidth="1"/>
    <col min="7419" max="7419" width="6.125" style="3" bestFit="1" customWidth="1"/>
    <col min="7420" max="7420" width="5.875" style="3" bestFit="1" customWidth="1"/>
    <col min="7421" max="7421" width="6.875" style="3" bestFit="1" customWidth="1"/>
    <col min="7422" max="7422" width="6" style="3" bestFit="1" customWidth="1"/>
    <col min="7423" max="7423" width="5.875" style="3" bestFit="1" customWidth="1"/>
    <col min="7424" max="7424" width="8.375" style="3" bestFit="1" customWidth="1"/>
    <col min="7425" max="7425" width="9.875" style="3" bestFit="1" customWidth="1"/>
    <col min="7426" max="7426" width="5.875" style="3" bestFit="1" customWidth="1"/>
    <col min="7427" max="7427" width="9" style="3" bestFit="1" customWidth="1"/>
    <col min="7428" max="7428" width="7.125" style="3" bestFit="1" customWidth="1"/>
    <col min="7429" max="7431" width="6.125" style="3" bestFit="1" customWidth="1"/>
    <col min="7432" max="7432" width="2" style="3" bestFit="1" customWidth="1"/>
    <col min="7433" max="7433" width="8.875" style="3"/>
    <col min="7434" max="7434" width="2" style="3" bestFit="1" customWidth="1"/>
    <col min="7435" max="7435" width="8.875" style="3"/>
    <col min="7436" max="7436" width="5.875" style="3" bestFit="1" customWidth="1"/>
    <col min="7437" max="7437" width="6.5" style="3" bestFit="1" customWidth="1"/>
    <col min="7438" max="7438" width="8.625" style="3" bestFit="1" customWidth="1"/>
    <col min="7439" max="7440" width="9.375" style="3" bestFit="1" customWidth="1"/>
    <col min="7441" max="7442" width="8.625" style="3" bestFit="1" customWidth="1"/>
    <col min="7443" max="7673" width="8.875" style="3"/>
    <col min="7674" max="7674" width="11.625" style="3" bestFit="1" customWidth="1"/>
    <col min="7675" max="7675" width="6.125" style="3" bestFit="1" customWidth="1"/>
    <col min="7676" max="7676" width="5.875" style="3" bestFit="1" customWidth="1"/>
    <col min="7677" max="7677" width="6.875" style="3" bestFit="1" customWidth="1"/>
    <col min="7678" max="7678" width="6" style="3" bestFit="1" customWidth="1"/>
    <col min="7679" max="7679" width="5.875" style="3" bestFit="1" customWidth="1"/>
    <col min="7680" max="7680" width="8.375" style="3" bestFit="1" customWidth="1"/>
    <col min="7681" max="7681" width="9.875" style="3" bestFit="1" customWidth="1"/>
    <col min="7682" max="7682" width="5.875" style="3" bestFit="1" customWidth="1"/>
    <col min="7683" max="7683" width="9" style="3" bestFit="1" customWidth="1"/>
    <col min="7684" max="7684" width="7.125" style="3" bestFit="1" customWidth="1"/>
    <col min="7685" max="7687" width="6.125" style="3" bestFit="1" customWidth="1"/>
    <col min="7688" max="7688" width="2" style="3" bestFit="1" customWidth="1"/>
    <col min="7689" max="7689" width="8.875" style="3"/>
    <col min="7690" max="7690" width="2" style="3" bestFit="1" customWidth="1"/>
    <col min="7691" max="7691" width="8.875" style="3"/>
    <col min="7692" max="7692" width="5.875" style="3" bestFit="1" customWidth="1"/>
    <col min="7693" max="7693" width="6.5" style="3" bestFit="1" customWidth="1"/>
    <col min="7694" max="7694" width="8.625" style="3" bestFit="1" customWidth="1"/>
    <col min="7695" max="7696" width="9.375" style="3" bestFit="1" customWidth="1"/>
    <col min="7697" max="7698" width="8.625" style="3" bestFit="1" customWidth="1"/>
    <col min="7699" max="7929" width="8.875" style="3"/>
    <col min="7930" max="7930" width="11.625" style="3" bestFit="1" customWidth="1"/>
    <col min="7931" max="7931" width="6.125" style="3" bestFit="1" customWidth="1"/>
    <col min="7932" max="7932" width="5.875" style="3" bestFit="1" customWidth="1"/>
    <col min="7933" max="7933" width="6.875" style="3" bestFit="1" customWidth="1"/>
    <col min="7934" max="7934" width="6" style="3" bestFit="1" customWidth="1"/>
    <col min="7935" max="7935" width="5.875" style="3" bestFit="1" customWidth="1"/>
    <col min="7936" max="7936" width="8.375" style="3" bestFit="1" customWidth="1"/>
    <col min="7937" max="7937" width="9.875" style="3" bestFit="1" customWidth="1"/>
    <col min="7938" max="7938" width="5.875" style="3" bestFit="1" customWidth="1"/>
    <col min="7939" max="7939" width="9" style="3" bestFit="1" customWidth="1"/>
    <col min="7940" max="7940" width="7.125" style="3" bestFit="1" customWidth="1"/>
    <col min="7941" max="7943" width="6.125" style="3" bestFit="1" customWidth="1"/>
    <col min="7944" max="7944" width="2" style="3" bestFit="1" customWidth="1"/>
    <col min="7945" max="7945" width="8.875" style="3"/>
    <col min="7946" max="7946" width="2" style="3" bestFit="1" customWidth="1"/>
    <col min="7947" max="7947" width="8.875" style="3"/>
    <col min="7948" max="7948" width="5.875" style="3" bestFit="1" customWidth="1"/>
    <col min="7949" max="7949" width="6.5" style="3" bestFit="1" customWidth="1"/>
    <col min="7950" max="7950" width="8.625" style="3" bestFit="1" customWidth="1"/>
    <col min="7951" max="7952" width="9.375" style="3" bestFit="1" customWidth="1"/>
    <col min="7953" max="7954" width="8.625" style="3" bestFit="1" customWidth="1"/>
    <col min="7955" max="8185" width="8.875" style="3"/>
    <col min="8186" max="8186" width="11.625" style="3" bestFit="1" customWidth="1"/>
    <col min="8187" max="8187" width="6.125" style="3" bestFit="1" customWidth="1"/>
    <col min="8188" max="8188" width="5.875" style="3" bestFit="1" customWidth="1"/>
    <col min="8189" max="8189" width="6.875" style="3" bestFit="1" customWidth="1"/>
    <col min="8190" max="8190" width="6" style="3" bestFit="1" customWidth="1"/>
    <col min="8191" max="8191" width="5.875" style="3" bestFit="1" customWidth="1"/>
    <col min="8192" max="8192" width="8.375" style="3" bestFit="1" customWidth="1"/>
    <col min="8193" max="8193" width="9.875" style="3" bestFit="1" customWidth="1"/>
    <col min="8194" max="8194" width="5.875" style="3" bestFit="1" customWidth="1"/>
    <col min="8195" max="8195" width="9" style="3" bestFit="1" customWidth="1"/>
    <col min="8196" max="8196" width="7.125" style="3" bestFit="1" customWidth="1"/>
    <col min="8197" max="8199" width="6.125" style="3" bestFit="1" customWidth="1"/>
    <col min="8200" max="8200" width="2" style="3" bestFit="1" customWidth="1"/>
    <col min="8201" max="8201" width="8.875" style="3"/>
    <col min="8202" max="8202" width="2" style="3" bestFit="1" customWidth="1"/>
    <col min="8203" max="8203" width="8.875" style="3"/>
    <col min="8204" max="8204" width="5.875" style="3" bestFit="1" customWidth="1"/>
    <col min="8205" max="8205" width="6.5" style="3" bestFit="1" customWidth="1"/>
    <col min="8206" max="8206" width="8.625" style="3" bestFit="1" customWidth="1"/>
    <col min="8207" max="8208" width="9.375" style="3" bestFit="1" customWidth="1"/>
    <col min="8209" max="8210" width="8.625" style="3" bestFit="1" customWidth="1"/>
    <col min="8211" max="8441" width="8.875" style="3"/>
    <col min="8442" max="8442" width="11.625" style="3" bestFit="1" customWidth="1"/>
    <col min="8443" max="8443" width="6.125" style="3" bestFit="1" customWidth="1"/>
    <col min="8444" max="8444" width="5.875" style="3" bestFit="1" customWidth="1"/>
    <col min="8445" max="8445" width="6.875" style="3" bestFit="1" customWidth="1"/>
    <col min="8446" max="8446" width="6" style="3" bestFit="1" customWidth="1"/>
    <col min="8447" max="8447" width="5.875" style="3" bestFit="1" customWidth="1"/>
    <col min="8448" max="8448" width="8.375" style="3" bestFit="1" customWidth="1"/>
    <col min="8449" max="8449" width="9.875" style="3" bestFit="1" customWidth="1"/>
    <col min="8450" max="8450" width="5.875" style="3" bestFit="1" customWidth="1"/>
    <col min="8451" max="8451" width="9" style="3" bestFit="1" customWidth="1"/>
    <col min="8452" max="8452" width="7.125" style="3" bestFit="1" customWidth="1"/>
    <col min="8453" max="8455" width="6.125" style="3" bestFit="1" customWidth="1"/>
    <col min="8456" max="8456" width="2" style="3" bestFit="1" customWidth="1"/>
    <col min="8457" max="8457" width="8.875" style="3"/>
    <col min="8458" max="8458" width="2" style="3" bestFit="1" customWidth="1"/>
    <col min="8459" max="8459" width="8.875" style="3"/>
    <col min="8460" max="8460" width="5.875" style="3" bestFit="1" customWidth="1"/>
    <col min="8461" max="8461" width="6.5" style="3" bestFit="1" customWidth="1"/>
    <col min="8462" max="8462" width="8.625" style="3" bestFit="1" customWidth="1"/>
    <col min="8463" max="8464" width="9.375" style="3" bestFit="1" customWidth="1"/>
    <col min="8465" max="8466" width="8.625" style="3" bestFit="1" customWidth="1"/>
    <col min="8467" max="8697" width="8.875" style="3"/>
    <col min="8698" max="8698" width="11.625" style="3" bestFit="1" customWidth="1"/>
    <col min="8699" max="8699" width="6.125" style="3" bestFit="1" customWidth="1"/>
    <col min="8700" max="8700" width="5.875" style="3" bestFit="1" customWidth="1"/>
    <col min="8701" max="8701" width="6.875" style="3" bestFit="1" customWidth="1"/>
    <col min="8702" max="8702" width="6" style="3" bestFit="1" customWidth="1"/>
    <col min="8703" max="8703" width="5.875" style="3" bestFit="1" customWidth="1"/>
    <col min="8704" max="8704" width="8.375" style="3" bestFit="1" customWidth="1"/>
    <col min="8705" max="8705" width="9.875" style="3" bestFit="1" customWidth="1"/>
    <col min="8706" max="8706" width="5.875" style="3" bestFit="1" customWidth="1"/>
    <col min="8707" max="8707" width="9" style="3" bestFit="1" customWidth="1"/>
    <col min="8708" max="8708" width="7.125" style="3" bestFit="1" customWidth="1"/>
    <col min="8709" max="8711" width="6.125" style="3" bestFit="1" customWidth="1"/>
    <col min="8712" max="8712" width="2" style="3" bestFit="1" customWidth="1"/>
    <col min="8713" max="8713" width="8.875" style="3"/>
    <col min="8714" max="8714" width="2" style="3" bestFit="1" customWidth="1"/>
    <col min="8715" max="8715" width="8.875" style="3"/>
    <col min="8716" max="8716" width="5.875" style="3" bestFit="1" customWidth="1"/>
    <col min="8717" max="8717" width="6.5" style="3" bestFit="1" customWidth="1"/>
    <col min="8718" max="8718" width="8.625" style="3" bestFit="1" customWidth="1"/>
    <col min="8719" max="8720" width="9.375" style="3" bestFit="1" customWidth="1"/>
    <col min="8721" max="8722" width="8.625" style="3" bestFit="1" customWidth="1"/>
    <col min="8723" max="8953" width="8.875" style="3"/>
    <col min="8954" max="8954" width="11.625" style="3" bestFit="1" customWidth="1"/>
    <col min="8955" max="8955" width="6.125" style="3" bestFit="1" customWidth="1"/>
    <col min="8956" max="8956" width="5.875" style="3" bestFit="1" customWidth="1"/>
    <col min="8957" max="8957" width="6.875" style="3" bestFit="1" customWidth="1"/>
    <col min="8958" max="8958" width="6" style="3" bestFit="1" customWidth="1"/>
    <col min="8959" max="8959" width="5.875" style="3" bestFit="1" customWidth="1"/>
    <col min="8960" max="8960" width="8.375" style="3" bestFit="1" customWidth="1"/>
    <col min="8961" max="8961" width="9.875" style="3" bestFit="1" customWidth="1"/>
    <col min="8962" max="8962" width="5.875" style="3" bestFit="1" customWidth="1"/>
    <col min="8963" max="8963" width="9" style="3" bestFit="1" customWidth="1"/>
    <col min="8964" max="8964" width="7.125" style="3" bestFit="1" customWidth="1"/>
    <col min="8965" max="8967" width="6.125" style="3" bestFit="1" customWidth="1"/>
    <col min="8968" max="8968" width="2" style="3" bestFit="1" customWidth="1"/>
    <col min="8969" max="8969" width="8.875" style="3"/>
    <col min="8970" max="8970" width="2" style="3" bestFit="1" customWidth="1"/>
    <col min="8971" max="8971" width="8.875" style="3"/>
    <col min="8972" max="8972" width="5.875" style="3" bestFit="1" customWidth="1"/>
    <col min="8973" max="8973" width="6.5" style="3" bestFit="1" customWidth="1"/>
    <col min="8974" max="8974" width="8.625" style="3" bestFit="1" customWidth="1"/>
    <col min="8975" max="8976" width="9.375" style="3" bestFit="1" customWidth="1"/>
    <col min="8977" max="8978" width="8.625" style="3" bestFit="1" customWidth="1"/>
    <col min="8979" max="9209" width="8.875" style="3"/>
    <col min="9210" max="9210" width="11.625" style="3" bestFit="1" customWidth="1"/>
    <col min="9211" max="9211" width="6.125" style="3" bestFit="1" customWidth="1"/>
    <col min="9212" max="9212" width="5.875" style="3" bestFit="1" customWidth="1"/>
    <col min="9213" max="9213" width="6.875" style="3" bestFit="1" customWidth="1"/>
    <col min="9214" max="9214" width="6" style="3" bestFit="1" customWidth="1"/>
    <col min="9215" max="9215" width="5.875" style="3" bestFit="1" customWidth="1"/>
    <col min="9216" max="9216" width="8.375" style="3" bestFit="1" customWidth="1"/>
    <col min="9217" max="9217" width="9.875" style="3" bestFit="1" customWidth="1"/>
    <col min="9218" max="9218" width="5.875" style="3" bestFit="1" customWidth="1"/>
    <col min="9219" max="9219" width="9" style="3" bestFit="1" customWidth="1"/>
    <col min="9220" max="9220" width="7.125" style="3" bestFit="1" customWidth="1"/>
    <col min="9221" max="9223" width="6.125" style="3" bestFit="1" customWidth="1"/>
    <col min="9224" max="9224" width="2" style="3" bestFit="1" customWidth="1"/>
    <col min="9225" max="9225" width="8.875" style="3"/>
    <col min="9226" max="9226" width="2" style="3" bestFit="1" customWidth="1"/>
    <col min="9227" max="9227" width="8.875" style="3"/>
    <col min="9228" max="9228" width="5.875" style="3" bestFit="1" customWidth="1"/>
    <col min="9229" max="9229" width="6.5" style="3" bestFit="1" customWidth="1"/>
    <col min="9230" max="9230" width="8.625" style="3" bestFit="1" customWidth="1"/>
    <col min="9231" max="9232" width="9.375" style="3" bestFit="1" customWidth="1"/>
    <col min="9233" max="9234" width="8.625" style="3" bestFit="1" customWidth="1"/>
    <col min="9235" max="9465" width="8.875" style="3"/>
    <col min="9466" max="9466" width="11.625" style="3" bestFit="1" customWidth="1"/>
    <col min="9467" max="9467" width="6.125" style="3" bestFit="1" customWidth="1"/>
    <col min="9468" max="9468" width="5.875" style="3" bestFit="1" customWidth="1"/>
    <col min="9469" max="9469" width="6.875" style="3" bestFit="1" customWidth="1"/>
    <col min="9470" max="9470" width="6" style="3" bestFit="1" customWidth="1"/>
    <col min="9471" max="9471" width="5.875" style="3" bestFit="1" customWidth="1"/>
    <col min="9472" max="9472" width="8.375" style="3" bestFit="1" customWidth="1"/>
    <col min="9473" max="9473" width="9.875" style="3" bestFit="1" customWidth="1"/>
    <col min="9474" max="9474" width="5.875" style="3" bestFit="1" customWidth="1"/>
    <col min="9475" max="9475" width="9" style="3" bestFit="1" customWidth="1"/>
    <col min="9476" max="9476" width="7.125" style="3" bestFit="1" customWidth="1"/>
    <col min="9477" max="9479" width="6.125" style="3" bestFit="1" customWidth="1"/>
    <col min="9480" max="9480" width="2" style="3" bestFit="1" customWidth="1"/>
    <col min="9481" max="9481" width="8.875" style="3"/>
    <col min="9482" max="9482" width="2" style="3" bestFit="1" customWidth="1"/>
    <col min="9483" max="9483" width="8.875" style="3"/>
    <col min="9484" max="9484" width="5.875" style="3" bestFit="1" customWidth="1"/>
    <col min="9485" max="9485" width="6.5" style="3" bestFit="1" customWidth="1"/>
    <col min="9486" max="9486" width="8.625" style="3" bestFit="1" customWidth="1"/>
    <col min="9487" max="9488" width="9.375" style="3" bestFit="1" customWidth="1"/>
    <col min="9489" max="9490" width="8.625" style="3" bestFit="1" customWidth="1"/>
    <col min="9491" max="9721" width="8.875" style="3"/>
    <col min="9722" max="9722" width="11.625" style="3" bestFit="1" customWidth="1"/>
    <col min="9723" max="9723" width="6.125" style="3" bestFit="1" customWidth="1"/>
    <col min="9724" max="9724" width="5.875" style="3" bestFit="1" customWidth="1"/>
    <col min="9725" max="9725" width="6.875" style="3" bestFit="1" customWidth="1"/>
    <col min="9726" max="9726" width="6" style="3" bestFit="1" customWidth="1"/>
    <col min="9727" max="9727" width="5.875" style="3" bestFit="1" customWidth="1"/>
    <col min="9728" max="9728" width="8.375" style="3" bestFit="1" customWidth="1"/>
    <col min="9729" max="9729" width="9.875" style="3" bestFit="1" customWidth="1"/>
    <col min="9730" max="9730" width="5.875" style="3" bestFit="1" customWidth="1"/>
    <col min="9731" max="9731" width="9" style="3" bestFit="1" customWidth="1"/>
    <col min="9732" max="9732" width="7.125" style="3" bestFit="1" customWidth="1"/>
    <col min="9733" max="9735" width="6.125" style="3" bestFit="1" customWidth="1"/>
    <col min="9736" max="9736" width="2" style="3" bestFit="1" customWidth="1"/>
    <col min="9737" max="9737" width="8.875" style="3"/>
    <col min="9738" max="9738" width="2" style="3" bestFit="1" customWidth="1"/>
    <col min="9739" max="9739" width="8.875" style="3"/>
    <col min="9740" max="9740" width="5.875" style="3" bestFit="1" customWidth="1"/>
    <col min="9741" max="9741" width="6.5" style="3" bestFit="1" customWidth="1"/>
    <col min="9742" max="9742" width="8.625" style="3" bestFit="1" customWidth="1"/>
    <col min="9743" max="9744" width="9.375" style="3" bestFit="1" customWidth="1"/>
    <col min="9745" max="9746" width="8.625" style="3" bestFit="1" customWidth="1"/>
    <col min="9747" max="9977" width="8.875" style="3"/>
    <col min="9978" max="9978" width="11.625" style="3" bestFit="1" customWidth="1"/>
    <col min="9979" max="9979" width="6.125" style="3" bestFit="1" customWidth="1"/>
    <col min="9980" max="9980" width="5.875" style="3" bestFit="1" customWidth="1"/>
    <col min="9981" max="9981" width="6.875" style="3" bestFit="1" customWidth="1"/>
    <col min="9982" max="9982" width="6" style="3" bestFit="1" customWidth="1"/>
    <col min="9983" max="9983" width="5.875" style="3" bestFit="1" customWidth="1"/>
    <col min="9984" max="9984" width="8.375" style="3" bestFit="1" customWidth="1"/>
    <col min="9985" max="9985" width="9.875" style="3" bestFit="1" customWidth="1"/>
    <col min="9986" max="9986" width="5.875" style="3" bestFit="1" customWidth="1"/>
    <col min="9987" max="9987" width="9" style="3" bestFit="1" customWidth="1"/>
    <col min="9988" max="9988" width="7.125" style="3" bestFit="1" customWidth="1"/>
    <col min="9989" max="9991" width="6.125" style="3" bestFit="1" customWidth="1"/>
    <col min="9992" max="9992" width="2" style="3" bestFit="1" customWidth="1"/>
    <col min="9993" max="9993" width="8.875" style="3"/>
    <col min="9994" max="9994" width="2" style="3" bestFit="1" customWidth="1"/>
    <col min="9995" max="9995" width="8.875" style="3"/>
    <col min="9996" max="9996" width="5.875" style="3" bestFit="1" customWidth="1"/>
    <col min="9997" max="9997" width="6.5" style="3" bestFit="1" customWidth="1"/>
    <col min="9998" max="9998" width="8.625" style="3" bestFit="1" customWidth="1"/>
    <col min="9999" max="10000" width="9.375" style="3" bestFit="1" customWidth="1"/>
    <col min="10001" max="10002" width="8.625" style="3" bestFit="1" customWidth="1"/>
    <col min="10003" max="10233" width="8.875" style="3"/>
    <col min="10234" max="10234" width="11.625" style="3" bestFit="1" customWidth="1"/>
    <col min="10235" max="10235" width="6.125" style="3" bestFit="1" customWidth="1"/>
    <col min="10236" max="10236" width="5.875" style="3" bestFit="1" customWidth="1"/>
    <col min="10237" max="10237" width="6.875" style="3" bestFit="1" customWidth="1"/>
    <col min="10238" max="10238" width="6" style="3" bestFit="1" customWidth="1"/>
    <col min="10239" max="10239" width="5.875" style="3" bestFit="1" customWidth="1"/>
    <col min="10240" max="10240" width="8.375" style="3" bestFit="1" customWidth="1"/>
    <col min="10241" max="10241" width="9.875" style="3" bestFit="1" customWidth="1"/>
    <col min="10242" max="10242" width="5.875" style="3" bestFit="1" customWidth="1"/>
    <col min="10243" max="10243" width="9" style="3" bestFit="1" customWidth="1"/>
    <col min="10244" max="10244" width="7.125" style="3" bestFit="1" customWidth="1"/>
    <col min="10245" max="10247" width="6.125" style="3" bestFit="1" customWidth="1"/>
    <col min="10248" max="10248" width="2" style="3" bestFit="1" customWidth="1"/>
    <col min="10249" max="10249" width="8.875" style="3"/>
    <col min="10250" max="10250" width="2" style="3" bestFit="1" customWidth="1"/>
    <col min="10251" max="10251" width="8.875" style="3"/>
    <col min="10252" max="10252" width="5.875" style="3" bestFit="1" customWidth="1"/>
    <col min="10253" max="10253" width="6.5" style="3" bestFit="1" customWidth="1"/>
    <col min="10254" max="10254" width="8.625" style="3" bestFit="1" customWidth="1"/>
    <col min="10255" max="10256" width="9.375" style="3" bestFit="1" customWidth="1"/>
    <col min="10257" max="10258" width="8.625" style="3" bestFit="1" customWidth="1"/>
    <col min="10259" max="10489" width="8.875" style="3"/>
    <col min="10490" max="10490" width="11.625" style="3" bestFit="1" customWidth="1"/>
    <col min="10491" max="10491" width="6.125" style="3" bestFit="1" customWidth="1"/>
    <col min="10492" max="10492" width="5.875" style="3" bestFit="1" customWidth="1"/>
    <col min="10493" max="10493" width="6.875" style="3" bestFit="1" customWidth="1"/>
    <col min="10494" max="10494" width="6" style="3" bestFit="1" customWidth="1"/>
    <col min="10495" max="10495" width="5.875" style="3" bestFit="1" customWidth="1"/>
    <col min="10496" max="10496" width="8.375" style="3" bestFit="1" customWidth="1"/>
    <col min="10497" max="10497" width="9.875" style="3" bestFit="1" customWidth="1"/>
    <col min="10498" max="10498" width="5.875" style="3" bestFit="1" customWidth="1"/>
    <col min="10499" max="10499" width="9" style="3" bestFit="1" customWidth="1"/>
    <col min="10500" max="10500" width="7.125" style="3" bestFit="1" customWidth="1"/>
    <col min="10501" max="10503" width="6.125" style="3" bestFit="1" customWidth="1"/>
    <col min="10504" max="10504" width="2" style="3" bestFit="1" customWidth="1"/>
    <col min="10505" max="10505" width="8.875" style="3"/>
    <col min="10506" max="10506" width="2" style="3" bestFit="1" customWidth="1"/>
    <col min="10507" max="10507" width="8.875" style="3"/>
    <col min="10508" max="10508" width="5.875" style="3" bestFit="1" customWidth="1"/>
    <col min="10509" max="10509" width="6.5" style="3" bestFit="1" customWidth="1"/>
    <col min="10510" max="10510" width="8.625" style="3" bestFit="1" customWidth="1"/>
    <col min="10511" max="10512" width="9.375" style="3" bestFit="1" customWidth="1"/>
    <col min="10513" max="10514" width="8.625" style="3" bestFit="1" customWidth="1"/>
    <col min="10515" max="10745" width="8.875" style="3"/>
    <col min="10746" max="10746" width="11.625" style="3" bestFit="1" customWidth="1"/>
    <col min="10747" max="10747" width="6.125" style="3" bestFit="1" customWidth="1"/>
    <col min="10748" max="10748" width="5.875" style="3" bestFit="1" customWidth="1"/>
    <col min="10749" max="10749" width="6.875" style="3" bestFit="1" customWidth="1"/>
    <col min="10750" max="10750" width="6" style="3" bestFit="1" customWidth="1"/>
    <col min="10751" max="10751" width="5.875" style="3" bestFit="1" customWidth="1"/>
    <col min="10752" max="10752" width="8.375" style="3" bestFit="1" customWidth="1"/>
    <col min="10753" max="10753" width="9.875" style="3" bestFit="1" customWidth="1"/>
    <col min="10754" max="10754" width="5.875" style="3" bestFit="1" customWidth="1"/>
    <col min="10755" max="10755" width="9" style="3" bestFit="1" customWidth="1"/>
    <col min="10756" max="10756" width="7.125" style="3" bestFit="1" customWidth="1"/>
    <col min="10757" max="10759" width="6.125" style="3" bestFit="1" customWidth="1"/>
    <col min="10760" max="10760" width="2" style="3" bestFit="1" customWidth="1"/>
    <col min="10761" max="10761" width="8.875" style="3"/>
    <col min="10762" max="10762" width="2" style="3" bestFit="1" customWidth="1"/>
    <col min="10763" max="10763" width="8.875" style="3"/>
    <col min="10764" max="10764" width="5.875" style="3" bestFit="1" customWidth="1"/>
    <col min="10765" max="10765" width="6.5" style="3" bestFit="1" customWidth="1"/>
    <col min="10766" max="10766" width="8.625" style="3" bestFit="1" customWidth="1"/>
    <col min="10767" max="10768" width="9.375" style="3" bestFit="1" customWidth="1"/>
    <col min="10769" max="10770" width="8.625" style="3" bestFit="1" customWidth="1"/>
    <col min="10771" max="11001" width="8.875" style="3"/>
    <col min="11002" max="11002" width="11.625" style="3" bestFit="1" customWidth="1"/>
    <col min="11003" max="11003" width="6.125" style="3" bestFit="1" customWidth="1"/>
    <col min="11004" max="11004" width="5.875" style="3" bestFit="1" customWidth="1"/>
    <col min="11005" max="11005" width="6.875" style="3" bestFit="1" customWidth="1"/>
    <col min="11006" max="11006" width="6" style="3" bestFit="1" customWidth="1"/>
    <col min="11007" max="11007" width="5.875" style="3" bestFit="1" customWidth="1"/>
    <col min="11008" max="11008" width="8.375" style="3" bestFit="1" customWidth="1"/>
    <col min="11009" max="11009" width="9.875" style="3" bestFit="1" customWidth="1"/>
    <col min="11010" max="11010" width="5.875" style="3" bestFit="1" customWidth="1"/>
    <col min="11011" max="11011" width="9" style="3" bestFit="1" customWidth="1"/>
    <col min="11012" max="11012" width="7.125" style="3" bestFit="1" customWidth="1"/>
    <col min="11013" max="11015" width="6.125" style="3" bestFit="1" customWidth="1"/>
    <col min="11016" max="11016" width="2" style="3" bestFit="1" customWidth="1"/>
    <col min="11017" max="11017" width="8.875" style="3"/>
    <col min="11018" max="11018" width="2" style="3" bestFit="1" customWidth="1"/>
    <col min="11019" max="11019" width="8.875" style="3"/>
    <col min="11020" max="11020" width="5.875" style="3" bestFit="1" customWidth="1"/>
    <col min="11021" max="11021" width="6.5" style="3" bestFit="1" customWidth="1"/>
    <col min="11022" max="11022" width="8.625" style="3" bestFit="1" customWidth="1"/>
    <col min="11023" max="11024" width="9.375" style="3" bestFit="1" customWidth="1"/>
    <col min="11025" max="11026" width="8.625" style="3" bestFit="1" customWidth="1"/>
    <col min="11027" max="11257" width="8.875" style="3"/>
    <col min="11258" max="11258" width="11.625" style="3" bestFit="1" customWidth="1"/>
    <col min="11259" max="11259" width="6.125" style="3" bestFit="1" customWidth="1"/>
    <col min="11260" max="11260" width="5.875" style="3" bestFit="1" customWidth="1"/>
    <col min="11261" max="11261" width="6.875" style="3" bestFit="1" customWidth="1"/>
    <col min="11262" max="11262" width="6" style="3" bestFit="1" customWidth="1"/>
    <col min="11263" max="11263" width="5.875" style="3" bestFit="1" customWidth="1"/>
    <col min="11264" max="11264" width="8.375" style="3" bestFit="1" customWidth="1"/>
    <col min="11265" max="11265" width="9.875" style="3" bestFit="1" customWidth="1"/>
    <col min="11266" max="11266" width="5.875" style="3" bestFit="1" customWidth="1"/>
    <col min="11267" max="11267" width="9" style="3" bestFit="1" customWidth="1"/>
    <col min="11268" max="11268" width="7.125" style="3" bestFit="1" customWidth="1"/>
    <col min="11269" max="11271" width="6.125" style="3" bestFit="1" customWidth="1"/>
    <col min="11272" max="11272" width="2" style="3" bestFit="1" customWidth="1"/>
    <col min="11273" max="11273" width="8.875" style="3"/>
    <col min="11274" max="11274" width="2" style="3" bestFit="1" customWidth="1"/>
    <col min="11275" max="11275" width="8.875" style="3"/>
    <col min="11276" max="11276" width="5.875" style="3" bestFit="1" customWidth="1"/>
    <col min="11277" max="11277" width="6.5" style="3" bestFit="1" customWidth="1"/>
    <col min="11278" max="11278" width="8.625" style="3" bestFit="1" customWidth="1"/>
    <col min="11279" max="11280" width="9.375" style="3" bestFit="1" customWidth="1"/>
    <col min="11281" max="11282" width="8.625" style="3" bestFit="1" customWidth="1"/>
    <col min="11283" max="11513" width="8.875" style="3"/>
    <col min="11514" max="11514" width="11.625" style="3" bestFit="1" customWidth="1"/>
    <col min="11515" max="11515" width="6.125" style="3" bestFit="1" customWidth="1"/>
    <col min="11516" max="11516" width="5.875" style="3" bestFit="1" customWidth="1"/>
    <col min="11517" max="11517" width="6.875" style="3" bestFit="1" customWidth="1"/>
    <col min="11518" max="11518" width="6" style="3" bestFit="1" customWidth="1"/>
    <col min="11519" max="11519" width="5.875" style="3" bestFit="1" customWidth="1"/>
    <col min="11520" max="11520" width="8.375" style="3" bestFit="1" customWidth="1"/>
    <col min="11521" max="11521" width="9.875" style="3" bestFit="1" customWidth="1"/>
    <col min="11522" max="11522" width="5.875" style="3" bestFit="1" customWidth="1"/>
    <col min="11523" max="11523" width="9" style="3" bestFit="1" customWidth="1"/>
    <col min="11524" max="11524" width="7.125" style="3" bestFit="1" customWidth="1"/>
    <col min="11525" max="11527" width="6.125" style="3" bestFit="1" customWidth="1"/>
    <col min="11528" max="11528" width="2" style="3" bestFit="1" customWidth="1"/>
    <col min="11529" max="11529" width="8.875" style="3"/>
    <col min="11530" max="11530" width="2" style="3" bestFit="1" customWidth="1"/>
    <col min="11531" max="11531" width="8.875" style="3"/>
    <col min="11532" max="11532" width="5.875" style="3" bestFit="1" customWidth="1"/>
    <col min="11533" max="11533" width="6.5" style="3" bestFit="1" customWidth="1"/>
    <col min="11534" max="11534" width="8.625" style="3" bestFit="1" customWidth="1"/>
    <col min="11535" max="11536" width="9.375" style="3" bestFit="1" customWidth="1"/>
    <col min="11537" max="11538" width="8.625" style="3" bestFit="1" customWidth="1"/>
    <col min="11539" max="11769" width="8.875" style="3"/>
    <col min="11770" max="11770" width="11.625" style="3" bestFit="1" customWidth="1"/>
    <col min="11771" max="11771" width="6.125" style="3" bestFit="1" customWidth="1"/>
    <col min="11772" max="11772" width="5.875" style="3" bestFit="1" customWidth="1"/>
    <col min="11773" max="11773" width="6.875" style="3" bestFit="1" customWidth="1"/>
    <col min="11774" max="11774" width="6" style="3" bestFit="1" customWidth="1"/>
    <col min="11775" max="11775" width="5.875" style="3" bestFit="1" customWidth="1"/>
    <col min="11776" max="11776" width="8.375" style="3" bestFit="1" customWidth="1"/>
    <col min="11777" max="11777" width="9.875" style="3" bestFit="1" customWidth="1"/>
    <col min="11778" max="11778" width="5.875" style="3" bestFit="1" customWidth="1"/>
    <col min="11779" max="11779" width="9" style="3" bestFit="1" customWidth="1"/>
    <col min="11780" max="11780" width="7.125" style="3" bestFit="1" customWidth="1"/>
    <col min="11781" max="11783" width="6.125" style="3" bestFit="1" customWidth="1"/>
    <col min="11784" max="11784" width="2" style="3" bestFit="1" customWidth="1"/>
    <col min="11785" max="11785" width="8.875" style="3"/>
    <col min="11786" max="11786" width="2" style="3" bestFit="1" customWidth="1"/>
    <col min="11787" max="11787" width="8.875" style="3"/>
    <col min="11788" max="11788" width="5.875" style="3" bestFit="1" customWidth="1"/>
    <col min="11789" max="11789" width="6.5" style="3" bestFit="1" customWidth="1"/>
    <col min="11790" max="11790" width="8.625" style="3" bestFit="1" customWidth="1"/>
    <col min="11791" max="11792" width="9.375" style="3" bestFit="1" customWidth="1"/>
    <col min="11793" max="11794" width="8.625" style="3" bestFit="1" customWidth="1"/>
    <col min="11795" max="12025" width="8.875" style="3"/>
    <col min="12026" max="12026" width="11.625" style="3" bestFit="1" customWidth="1"/>
    <col min="12027" max="12027" width="6.125" style="3" bestFit="1" customWidth="1"/>
    <col min="12028" max="12028" width="5.875" style="3" bestFit="1" customWidth="1"/>
    <col min="12029" max="12029" width="6.875" style="3" bestFit="1" customWidth="1"/>
    <col min="12030" max="12030" width="6" style="3" bestFit="1" customWidth="1"/>
    <col min="12031" max="12031" width="5.875" style="3" bestFit="1" customWidth="1"/>
    <col min="12032" max="12032" width="8.375" style="3" bestFit="1" customWidth="1"/>
    <col min="12033" max="12033" width="9.875" style="3" bestFit="1" customWidth="1"/>
    <col min="12034" max="12034" width="5.875" style="3" bestFit="1" customWidth="1"/>
    <col min="12035" max="12035" width="9" style="3" bestFit="1" customWidth="1"/>
    <col min="12036" max="12036" width="7.125" style="3" bestFit="1" customWidth="1"/>
    <col min="12037" max="12039" width="6.125" style="3" bestFit="1" customWidth="1"/>
    <col min="12040" max="12040" width="2" style="3" bestFit="1" customWidth="1"/>
    <col min="12041" max="12041" width="8.875" style="3"/>
    <col min="12042" max="12042" width="2" style="3" bestFit="1" customWidth="1"/>
    <col min="12043" max="12043" width="8.875" style="3"/>
    <col min="12044" max="12044" width="5.875" style="3" bestFit="1" customWidth="1"/>
    <col min="12045" max="12045" width="6.5" style="3" bestFit="1" customWidth="1"/>
    <col min="12046" max="12046" width="8.625" style="3" bestFit="1" customWidth="1"/>
    <col min="12047" max="12048" width="9.375" style="3" bestFit="1" customWidth="1"/>
    <col min="12049" max="12050" width="8.625" style="3" bestFit="1" customWidth="1"/>
    <col min="12051" max="12281" width="8.875" style="3"/>
    <col min="12282" max="12282" width="11.625" style="3" bestFit="1" customWidth="1"/>
    <col min="12283" max="12283" width="6.125" style="3" bestFit="1" customWidth="1"/>
    <col min="12284" max="12284" width="5.875" style="3" bestFit="1" customWidth="1"/>
    <col min="12285" max="12285" width="6.875" style="3" bestFit="1" customWidth="1"/>
    <col min="12286" max="12286" width="6" style="3" bestFit="1" customWidth="1"/>
    <col min="12287" max="12287" width="5.875" style="3" bestFit="1" customWidth="1"/>
    <col min="12288" max="12288" width="8.375" style="3" bestFit="1" customWidth="1"/>
    <col min="12289" max="12289" width="9.875" style="3" bestFit="1" customWidth="1"/>
    <col min="12290" max="12290" width="5.875" style="3" bestFit="1" customWidth="1"/>
    <col min="12291" max="12291" width="9" style="3" bestFit="1" customWidth="1"/>
    <col min="12292" max="12292" width="7.125" style="3" bestFit="1" customWidth="1"/>
    <col min="12293" max="12295" width="6.125" style="3" bestFit="1" customWidth="1"/>
    <col min="12296" max="12296" width="2" style="3" bestFit="1" customWidth="1"/>
    <col min="12297" max="12297" width="8.875" style="3"/>
    <col min="12298" max="12298" width="2" style="3" bestFit="1" customWidth="1"/>
    <col min="12299" max="12299" width="8.875" style="3"/>
    <col min="12300" max="12300" width="5.875" style="3" bestFit="1" customWidth="1"/>
    <col min="12301" max="12301" width="6.5" style="3" bestFit="1" customWidth="1"/>
    <col min="12302" max="12302" width="8.625" style="3" bestFit="1" customWidth="1"/>
    <col min="12303" max="12304" width="9.375" style="3" bestFit="1" customWidth="1"/>
    <col min="12305" max="12306" width="8.625" style="3" bestFit="1" customWidth="1"/>
    <col min="12307" max="12537" width="8.875" style="3"/>
    <col min="12538" max="12538" width="11.625" style="3" bestFit="1" customWidth="1"/>
    <col min="12539" max="12539" width="6.125" style="3" bestFit="1" customWidth="1"/>
    <col min="12540" max="12540" width="5.875" style="3" bestFit="1" customWidth="1"/>
    <col min="12541" max="12541" width="6.875" style="3" bestFit="1" customWidth="1"/>
    <col min="12542" max="12542" width="6" style="3" bestFit="1" customWidth="1"/>
    <col min="12543" max="12543" width="5.875" style="3" bestFit="1" customWidth="1"/>
    <col min="12544" max="12544" width="8.375" style="3" bestFit="1" customWidth="1"/>
    <col min="12545" max="12545" width="9.875" style="3" bestFit="1" customWidth="1"/>
    <col min="12546" max="12546" width="5.875" style="3" bestFit="1" customWidth="1"/>
    <col min="12547" max="12547" width="9" style="3" bestFit="1" customWidth="1"/>
    <col min="12548" max="12548" width="7.125" style="3" bestFit="1" customWidth="1"/>
    <col min="12549" max="12551" width="6.125" style="3" bestFit="1" customWidth="1"/>
    <col min="12552" max="12552" width="2" style="3" bestFit="1" customWidth="1"/>
    <col min="12553" max="12553" width="8.875" style="3"/>
    <col min="12554" max="12554" width="2" style="3" bestFit="1" customWidth="1"/>
    <col min="12555" max="12555" width="8.875" style="3"/>
    <col min="12556" max="12556" width="5.875" style="3" bestFit="1" customWidth="1"/>
    <col min="12557" max="12557" width="6.5" style="3" bestFit="1" customWidth="1"/>
    <col min="12558" max="12558" width="8.625" style="3" bestFit="1" customWidth="1"/>
    <col min="12559" max="12560" width="9.375" style="3" bestFit="1" customWidth="1"/>
    <col min="12561" max="12562" width="8.625" style="3" bestFit="1" customWidth="1"/>
    <col min="12563" max="12793" width="8.875" style="3"/>
    <col min="12794" max="12794" width="11.625" style="3" bestFit="1" customWidth="1"/>
    <col min="12795" max="12795" width="6.125" style="3" bestFit="1" customWidth="1"/>
    <col min="12796" max="12796" width="5.875" style="3" bestFit="1" customWidth="1"/>
    <col min="12797" max="12797" width="6.875" style="3" bestFit="1" customWidth="1"/>
    <col min="12798" max="12798" width="6" style="3" bestFit="1" customWidth="1"/>
    <col min="12799" max="12799" width="5.875" style="3" bestFit="1" customWidth="1"/>
    <col min="12800" max="12800" width="8.375" style="3" bestFit="1" customWidth="1"/>
    <col min="12801" max="12801" width="9.875" style="3" bestFit="1" customWidth="1"/>
    <col min="12802" max="12802" width="5.875" style="3" bestFit="1" customWidth="1"/>
    <col min="12803" max="12803" width="9" style="3" bestFit="1" customWidth="1"/>
    <col min="12804" max="12804" width="7.125" style="3" bestFit="1" customWidth="1"/>
    <col min="12805" max="12807" width="6.125" style="3" bestFit="1" customWidth="1"/>
    <col min="12808" max="12808" width="2" style="3" bestFit="1" customWidth="1"/>
    <col min="12809" max="12809" width="8.875" style="3"/>
    <col min="12810" max="12810" width="2" style="3" bestFit="1" customWidth="1"/>
    <col min="12811" max="12811" width="8.875" style="3"/>
    <col min="12812" max="12812" width="5.875" style="3" bestFit="1" customWidth="1"/>
    <col min="12813" max="12813" width="6.5" style="3" bestFit="1" customWidth="1"/>
    <col min="12814" max="12814" width="8.625" style="3" bestFit="1" customWidth="1"/>
    <col min="12815" max="12816" width="9.375" style="3" bestFit="1" customWidth="1"/>
    <col min="12817" max="12818" width="8.625" style="3" bestFit="1" customWidth="1"/>
    <col min="12819" max="13049" width="8.875" style="3"/>
    <col min="13050" max="13050" width="11.625" style="3" bestFit="1" customWidth="1"/>
    <col min="13051" max="13051" width="6.125" style="3" bestFit="1" customWidth="1"/>
    <col min="13052" max="13052" width="5.875" style="3" bestFit="1" customWidth="1"/>
    <col min="13053" max="13053" width="6.875" style="3" bestFit="1" customWidth="1"/>
    <col min="13054" max="13054" width="6" style="3" bestFit="1" customWidth="1"/>
    <col min="13055" max="13055" width="5.875" style="3" bestFit="1" customWidth="1"/>
    <col min="13056" max="13056" width="8.375" style="3" bestFit="1" customWidth="1"/>
    <col min="13057" max="13057" width="9.875" style="3" bestFit="1" customWidth="1"/>
    <col min="13058" max="13058" width="5.875" style="3" bestFit="1" customWidth="1"/>
    <col min="13059" max="13059" width="9" style="3" bestFit="1" customWidth="1"/>
    <col min="13060" max="13060" width="7.125" style="3" bestFit="1" customWidth="1"/>
    <col min="13061" max="13063" width="6.125" style="3" bestFit="1" customWidth="1"/>
    <col min="13064" max="13064" width="2" style="3" bestFit="1" customWidth="1"/>
    <col min="13065" max="13065" width="8.875" style="3"/>
    <col min="13066" max="13066" width="2" style="3" bestFit="1" customWidth="1"/>
    <col min="13067" max="13067" width="8.875" style="3"/>
    <col min="13068" max="13068" width="5.875" style="3" bestFit="1" customWidth="1"/>
    <col min="13069" max="13069" width="6.5" style="3" bestFit="1" customWidth="1"/>
    <col min="13070" max="13070" width="8.625" style="3" bestFit="1" customWidth="1"/>
    <col min="13071" max="13072" width="9.375" style="3" bestFit="1" customWidth="1"/>
    <col min="13073" max="13074" width="8.625" style="3" bestFit="1" customWidth="1"/>
    <col min="13075" max="13305" width="8.875" style="3"/>
    <col min="13306" max="13306" width="11.625" style="3" bestFit="1" customWidth="1"/>
    <col min="13307" max="13307" width="6.125" style="3" bestFit="1" customWidth="1"/>
    <col min="13308" max="13308" width="5.875" style="3" bestFit="1" customWidth="1"/>
    <col min="13309" max="13309" width="6.875" style="3" bestFit="1" customWidth="1"/>
    <col min="13310" max="13310" width="6" style="3" bestFit="1" customWidth="1"/>
    <col min="13311" max="13311" width="5.875" style="3" bestFit="1" customWidth="1"/>
    <col min="13312" max="13312" width="8.375" style="3" bestFit="1" customWidth="1"/>
    <col min="13313" max="13313" width="9.875" style="3" bestFit="1" customWidth="1"/>
    <col min="13314" max="13314" width="5.875" style="3" bestFit="1" customWidth="1"/>
    <col min="13315" max="13315" width="9" style="3" bestFit="1" customWidth="1"/>
    <col min="13316" max="13316" width="7.125" style="3" bestFit="1" customWidth="1"/>
    <col min="13317" max="13319" width="6.125" style="3" bestFit="1" customWidth="1"/>
    <col min="13320" max="13320" width="2" style="3" bestFit="1" customWidth="1"/>
    <col min="13321" max="13321" width="8.875" style="3"/>
    <col min="13322" max="13322" width="2" style="3" bestFit="1" customWidth="1"/>
    <col min="13323" max="13323" width="8.875" style="3"/>
    <col min="13324" max="13324" width="5.875" style="3" bestFit="1" customWidth="1"/>
    <col min="13325" max="13325" width="6.5" style="3" bestFit="1" customWidth="1"/>
    <col min="13326" max="13326" width="8.625" style="3" bestFit="1" customWidth="1"/>
    <col min="13327" max="13328" width="9.375" style="3" bestFit="1" customWidth="1"/>
    <col min="13329" max="13330" width="8.625" style="3" bestFit="1" customWidth="1"/>
    <col min="13331" max="13561" width="8.875" style="3"/>
    <col min="13562" max="13562" width="11.625" style="3" bestFit="1" customWidth="1"/>
    <col min="13563" max="13563" width="6.125" style="3" bestFit="1" customWidth="1"/>
    <col min="13564" max="13564" width="5.875" style="3" bestFit="1" customWidth="1"/>
    <col min="13565" max="13565" width="6.875" style="3" bestFit="1" customWidth="1"/>
    <col min="13566" max="13566" width="6" style="3" bestFit="1" customWidth="1"/>
    <col min="13567" max="13567" width="5.875" style="3" bestFit="1" customWidth="1"/>
    <col min="13568" max="13568" width="8.375" style="3" bestFit="1" customWidth="1"/>
    <col min="13569" max="13569" width="9.875" style="3" bestFit="1" customWidth="1"/>
    <col min="13570" max="13570" width="5.875" style="3" bestFit="1" customWidth="1"/>
    <col min="13571" max="13571" width="9" style="3" bestFit="1" customWidth="1"/>
    <col min="13572" max="13572" width="7.125" style="3" bestFit="1" customWidth="1"/>
    <col min="13573" max="13575" width="6.125" style="3" bestFit="1" customWidth="1"/>
    <col min="13576" max="13576" width="2" style="3" bestFit="1" customWidth="1"/>
    <col min="13577" max="13577" width="8.875" style="3"/>
    <col min="13578" max="13578" width="2" style="3" bestFit="1" customWidth="1"/>
    <col min="13579" max="13579" width="8.875" style="3"/>
    <col min="13580" max="13580" width="5.875" style="3" bestFit="1" customWidth="1"/>
    <col min="13581" max="13581" width="6.5" style="3" bestFit="1" customWidth="1"/>
    <col min="13582" max="13582" width="8.625" style="3" bestFit="1" customWidth="1"/>
    <col min="13583" max="13584" width="9.375" style="3" bestFit="1" customWidth="1"/>
    <col min="13585" max="13586" width="8.625" style="3" bestFit="1" customWidth="1"/>
    <col min="13587" max="13817" width="8.875" style="3"/>
    <col min="13818" max="13818" width="11.625" style="3" bestFit="1" customWidth="1"/>
    <col min="13819" max="13819" width="6.125" style="3" bestFit="1" customWidth="1"/>
    <col min="13820" max="13820" width="5.875" style="3" bestFit="1" customWidth="1"/>
    <col min="13821" max="13821" width="6.875" style="3" bestFit="1" customWidth="1"/>
    <col min="13822" max="13822" width="6" style="3" bestFit="1" customWidth="1"/>
    <col min="13823" max="13823" width="5.875" style="3" bestFit="1" customWidth="1"/>
    <col min="13824" max="13824" width="8.375" style="3" bestFit="1" customWidth="1"/>
    <col min="13825" max="13825" width="9.875" style="3" bestFit="1" customWidth="1"/>
    <col min="13826" max="13826" width="5.875" style="3" bestFit="1" customWidth="1"/>
    <col min="13827" max="13827" width="9" style="3" bestFit="1" customWidth="1"/>
    <col min="13828" max="13828" width="7.125" style="3" bestFit="1" customWidth="1"/>
    <col min="13829" max="13831" width="6.125" style="3" bestFit="1" customWidth="1"/>
    <col min="13832" max="13832" width="2" style="3" bestFit="1" customWidth="1"/>
    <col min="13833" max="13833" width="8.875" style="3"/>
    <col min="13834" max="13834" width="2" style="3" bestFit="1" customWidth="1"/>
    <col min="13835" max="13835" width="8.875" style="3"/>
    <col min="13836" max="13836" width="5.875" style="3" bestFit="1" customWidth="1"/>
    <col min="13837" max="13837" width="6.5" style="3" bestFit="1" customWidth="1"/>
    <col min="13838" max="13838" width="8.625" style="3" bestFit="1" customWidth="1"/>
    <col min="13839" max="13840" width="9.375" style="3" bestFit="1" customWidth="1"/>
    <col min="13841" max="13842" width="8.625" style="3" bestFit="1" customWidth="1"/>
    <col min="13843" max="14073" width="8.875" style="3"/>
    <col min="14074" max="14074" width="11.625" style="3" bestFit="1" customWidth="1"/>
    <col min="14075" max="14075" width="6.125" style="3" bestFit="1" customWidth="1"/>
    <col min="14076" max="14076" width="5.875" style="3" bestFit="1" customWidth="1"/>
    <col min="14077" max="14077" width="6.875" style="3" bestFit="1" customWidth="1"/>
    <col min="14078" max="14078" width="6" style="3" bestFit="1" customWidth="1"/>
    <col min="14079" max="14079" width="5.875" style="3" bestFit="1" customWidth="1"/>
    <col min="14080" max="14080" width="8.375" style="3" bestFit="1" customWidth="1"/>
    <col min="14081" max="14081" width="9.875" style="3" bestFit="1" customWidth="1"/>
    <col min="14082" max="14082" width="5.875" style="3" bestFit="1" customWidth="1"/>
    <col min="14083" max="14083" width="9" style="3" bestFit="1" customWidth="1"/>
    <col min="14084" max="14084" width="7.125" style="3" bestFit="1" customWidth="1"/>
    <col min="14085" max="14087" width="6.125" style="3" bestFit="1" customWidth="1"/>
    <col min="14088" max="14088" width="2" style="3" bestFit="1" customWidth="1"/>
    <col min="14089" max="14089" width="8.875" style="3"/>
    <col min="14090" max="14090" width="2" style="3" bestFit="1" customWidth="1"/>
    <col min="14091" max="14091" width="8.875" style="3"/>
    <col min="14092" max="14092" width="5.875" style="3" bestFit="1" customWidth="1"/>
    <col min="14093" max="14093" width="6.5" style="3" bestFit="1" customWidth="1"/>
    <col min="14094" max="14094" width="8.625" style="3" bestFit="1" customWidth="1"/>
    <col min="14095" max="14096" width="9.375" style="3" bestFit="1" customWidth="1"/>
    <col min="14097" max="14098" width="8.625" style="3" bestFit="1" customWidth="1"/>
    <col min="14099" max="14329" width="8.875" style="3"/>
    <col min="14330" max="14330" width="11.625" style="3" bestFit="1" customWidth="1"/>
    <col min="14331" max="14331" width="6.125" style="3" bestFit="1" customWidth="1"/>
    <col min="14332" max="14332" width="5.875" style="3" bestFit="1" customWidth="1"/>
    <col min="14333" max="14333" width="6.875" style="3" bestFit="1" customWidth="1"/>
    <col min="14334" max="14334" width="6" style="3" bestFit="1" customWidth="1"/>
    <col min="14335" max="14335" width="5.875" style="3" bestFit="1" customWidth="1"/>
    <col min="14336" max="14336" width="8.375" style="3" bestFit="1" customWidth="1"/>
    <col min="14337" max="14337" width="9.875" style="3" bestFit="1" customWidth="1"/>
    <col min="14338" max="14338" width="5.875" style="3" bestFit="1" customWidth="1"/>
    <col min="14339" max="14339" width="9" style="3" bestFit="1" customWidth="1"/>
    <col min="14340" max="14340" width="7.125" style="3" bestFit="1" customWidth="1"/>
    <col min="14341" max="14343" width="6.125" style="3" bestFit="1" customWidth="1"/>
    <col min="14344" max="14344" width="2" style="3" bestFit="1" customWidth="1"/>
    <col min="14345" max="14345" width="8.875" style="3"/>
    <col min="14346" max="14346" width="2" style="3" bestFit="1" customWidth="1"/>
    <col min="14347" max="14347" width="8.875" style="3"/>
    <col min="14348" max="14348" width="5.875" style="3" bestFit="1" customWidth="1"/>
    <col min="14349" max="14349" width="6.5" style="3" bestFit="1" customWidth="1"/>
    <col min="14350" max="14350" width="8.625" style="3" bestFit="1" customWidth="1"/>
    <col min="14351" max="14352" width="9.375" style="3" bestFit="1" customWidth="1"/>
    <col min="14353" max="14354" width="8.625" style="3" bestFit="1" customWidth="1"/>
    <col min="14355" max="14585" width="8.875" style="3"/>
    <col min="14586" max="14586" width="11.625" style="3" bestFit="1" customWidth="1"/>
    <col min="14587" max="14587" width="6.125" style="3" bestFit="1" customWidth="1"/>
    <col min="14588" max="14588" width="5.875" style="3" bestFit="1" customWidth="1"/>
    <col min="14589" max="14589" width="6.875" style="3" bestFit="1" customWidth="1"/>
    <col min="14590" max="14590" width="6" style="3" bestFit="1" customWidth="1"/>
    <col min="14591" max="14591" width="5.875" style="3" bestFit="1" customWidth="1"/>
    <col min="14592" max="14592" width="8.375" style="3" bestFit="1" customWidth="1"/>
    <col min="14593" max="14593" width="9.875" style="3" bestFit="1" customWidth="1"/>
    <col min="14594" max="14594" width="5.875" style="3" bestFit="1" customWidth="1"/>
    <col min="14595" max="14595" width="9" style="3" bestFit="1" customWidth="1"/>
    <col min="14596" max="14596" width="7.125" style="3" bestFit="1" customWidth="1"/>
    <col min="14597" max="14599" width="6.125" style="3" bestFit="1" customWidth="1"/>
    <col min="14600" max="14600" width="2" style="3" bestFit="1" customWidth="1"/>
    <col min="14601" max="14601" width="8.875" style="3"/>
    <col min="14602" max="14602" width="2" style="3" bestFit="1" customWidth="1"/>
    <col min="14603" max="14603" width="8.875" style="3"/>
    <col min="14604" max="14604" width="5.875" style="3" bestFit="1" customWidth="1"/>
    <col min="14605" max="14605" width="6.5" style="3" bestFit="1" customWidth="1"/>
    <col min="14606" max="14606" width="8.625" style="3" bestFit="1" customWidth="1"/>
    <col min="14607" max="14608" width="9.375" style="3" bestFit="1" customWidth="1"/>
    <col min="14609" max="14610" width="8.625" style="3" bestFit="1" customWidth="1"/>
    <col min="14611" max="14841" width="8.875" style="3"/>
    <col min="14842" max="14842" width="11.625" style="3" bestFit="1" customWidth="1"/>
    <col min="14843" max="14843" width="6.125" style="3" bestFit="1" customWidth="1"/>
    <col min="14844" max="14844" width="5.875" style="3" bestFit="1" customWidth="1"/>
    <col min="14845" max="14845" width="6.875" style="3" bestFit="1" customWidth="1"/>
    <col min="14846" max="14846" width="6" style="3" bestFit="1" customWidth="1"/>
    <col min="14847" max="14847" width="5.875" style="3" bestFit="1" customWidth="1"/>
    <col min="14848" max="14848" width="8.375" style="3" bestFit="1" customWidth="1"/>
    <col min="14849" max="14849" width="9.875" style="3" bestFit="1" customWidth="1"/>
    <col min="14850" max="14850" width="5.875" style="3" bestFit="1" customWidth="1"/>
    <col min="14851" max="14851" width="9" style="3" bestFit="1" customWidth="1"/>
    <col min="14852" max="14852" width="7.125" style="3" bestFit="1" customWidth="1"/>
    <col min="14853" max="14855" width="6.125" style="3" bestFit="1" customWidth="1"/>
    <col min="14856" max="14856" width="2" style="3" bestFit="1" customWidth="1"/>
    <col min="14857" max="14857" width="8.875" style="3"/>
    <col min="14858" max="14858" width="2" style="3" bestFit="1" customWidth="1"/>
    <col min="14859" max="14859" width="8.875" style="3"/>
    <col min="14860" max="14860" width="5.875" style="3" bestFit="1" customWidth="1"/>
    <col min="14861" max="14861" width="6.5" style="3" bestFit="1" customWidth="1"/>
    <col min="14862" max="14862" width="8.625" style="3" bestFit="1" customWidth="1"/>
    <col min="14863" max="14864" width="9.375" style="3" bestFit="1" customWidth="1"/>
    <col min="14865" max="14866" width="8.625" style="3" bestFit="1" customWidth="1"/>
    <col min="14867" max="15097" width="8.875" style="3"/>
    <col min="15098" max="15098" width="11.625" style="3" bestFit="1" customWidth="1"/>
    <col min="15099" max="15099" width="6.125" style="3" bestFit="1" customWidth="1"/>
    <col min="15100" max="15100" width="5.875" style="3" bestFit="1" customWidth="1"/>
    <col min="15101" max="15101" width="6.875" style="3" bestFit="1" customWidth="1"/>
    <col min="15102" max="15102" width="6" style="3" bestFit="1" customWidth="1"/>
    <col min="15103" max="15103" width="5.875" style="3" bestFit="1" customWidth="1"/>
    <col min="15104" max="15104" width="8.375" style="3" bestFit="1" customWidth="1"/>
    <col min="15105" max="15105" width="9.875" style="3" bestFit="1" customWidth="1"/>
    <col min="15106" max="15106" width="5.875" style="3" bestFit="1" customWidth="1"/>
    <col min="15107" max="15107" width="9" style="3" bestFit="1" customWidth="1"/>
    <col min="15108" max="15108" width="7.125" style="3" bestFit="1" customWidth="1"/>
    <col min="15109" max="15111" width="6.125" style="3" bestFit="1" customWidth="1"/>
    <col min="15112" max="15112" width="2" style="3" bestFit="1" customWidth="1"/>
    <col min="15113" max="15113" width="8.875" style="3"/>
    <col min="15114" max="15114" width="2" style="3" bestFit="1" customWidth="1"/>
    <col min="15115" max="15115" width="8.875" style="3"/>
    <col min="15116" max="15116" width="5.875" style="3" bestFit="1" customWidth="1"/>
    <col min="15117" max="15117" width="6.5" style="3" bestFit="1" customWidth="1"/>
    <col min="15118" max="15118" width="8.625" style="3" bestFit="1" customWidth="1"/>
    <col min="15119" max="15120" width="9.375" style="3" bestFit="1" customWidth="1"/>
    <col min="15121" max="15122" width="8.625" style="3" bestFit="1" customWidth="1"/>
    <col min="15123" max="15353" width="8.875" style="3"/>
    <col min="15354" max="15354" width="11.625" style="3" bestFit="1" customWidth="1"/>
    <col min="15355" max="15355" width="6.125" style="3" bestFit="1" customWidth="1"/>
    <col min="15356" max="15356" width="5.875" style="3" bestFit="1" customWidth="1"/>
    <col min="15357" max="15357" width="6.875" style="3" bestFit="1" customWidth="1"/>
    <col min="15358" max="15358" width="6" style="3" bestFit="1" customWidth="1"/>
    <col min="15359" max="15359" width="5.875" style="3" bestFit="1" customWidth="1"/>
    <col min="15360" max="15360" width="8.375" style="3" bestFit="1" customWidth="1"/>
    <col min="15361" max="15361" width="9.875" style="3" bestFit="1" customWidth="1"/>
    <col min="15362" max="15362" width="5.875" style="3" bestFit="1" customWidth="1"/>
    <col min="15363" max="15363" width="9" style="3" bestFit="1" customWidth="1"/>
    <col min="15364" max="15364" width="7.125" style="3" bestFit="1" customWidth="1"/>
    <col min="15365" max="15367" width="6.125" style="3" bestFit="1" customWidth="1"/>
    <col min="15368" max="15368" width="2" style="3" bestFit="1" customWidth="1"/>
    <col min="15369" max="15369" width="8.875" style="3"/>
    <col min="15370" max="15370" width="2" style="3" bestFit="1" customWidth="1"/>
    <col min="15371" max="15371" width="8.875" style="3"/>
    <col min="15372" max="15372" width="5.875" style="3" bestFit="1" customWidth="1"/>
    <col min="15373" max="15373" width="6.5" style="3" bestFit="1" customWidth="1"/>
    <col min="15374" max="15374" width="8.625" style="3" bestFit="1" customWidth="1"/>
    <col min="15375" max="15376" width="9.375" style="3" bestFit="1" customWidth="1"/>
    <col min="15377" max="15378" width="8.625" style="3" bestFit="1" customWidth="1"/>
    <col min="15379" max="15609" width="8.875" style="3"/>
    <col min="15610" max="15610" width="11.625" style="3" bestFit="1" customWidth="1"/>
    <col min="15611" max="15611" width="6.125" style="3" bestFit="1" customWidth="1"/>
    <col min="15612" max="15612" width="5.875" style="3" bestFit="1" customWidth="1"/>
    <col min="15613" max="15613" width="6.875" style="3" bestFit="1" customWidth="1"/>
    <col min="15614" max="15614" width="6" style="3" bestFit="1" customWidth="1"/>
    <col min="15615" max="15615" width="5.875" style="3" bestFit="1" customWidth="1"/>
    <col min="15616" max="15616" width="8.375" style="3" bestFit="1" customWidth="1"/>
    <col min="15617" max="15617" width="9.875" style="3" bestFit="1" customWidth="1"/>
    <col min="15618" max="15618" width="5.875" style="3" bestFit="1" customWidth="1"/>
    <col min="15619" max="15619" width="9" style="3" bestFit="1" customWidth="1"/>
    <col min="15620" max="15620" width="7.125" style="3" bestFit="1" customWidth="1"/>
    <col min="15621" max="15623" width="6.125" style="3" bestFit="1" customWidth="1"/>
    <col min="15624" max="15624" width="2" style="3" bestFit="1" customWidth="1"/>
    <col min="15625" max="15625" width="8.875" style="3"/>
    <col min="15626" max="15626" width="2" style="3" bestFit="1" customWidth="1"/>
    <col min="15627" max="15627" width="8.875" style="3"/>
    <col min="15628" max="15628" width="5.875" style="3" bestFit="1" customWidth="1"/>
    <col min="15629" max="15629" width="6.5" style="3" bestFit="1" customWidth="1"/>
    <col min="15630" max="15630" width="8.625" style="3" bestFit="1" customWidth="1"/>
    <col min="15631" max="15632" width="9.375" style="3" bestFit="1" customWidth="1"/>
    <col min="15633" max="15634" width="8.625" style="3" bestFit="1" customWidth="1"/>
    <col min="15635" max="15865" width="8.875" style="3"/>
    <col min="15866" max="15866" width="11.625" style="3" bestFit="1" customWidth="1"/>
    <col min="15867" max="15867" width="6.125" style="3" bestFit="1" customWidth="1"/>
    <col min="15868" max="15868" width="5.875" style="3" bestFit="1" customWidth="1"/>
    <col min="15869" max="15869" width="6.875" style="3" bestFit="1" customWidth="1"/>
    <col min="15870" max="15870" width="6" style="3" bestFit="1" customWidth="1"/>
    <col min="15871" max="15871" width="5.875" style="3" bestFit="1" customWidth="1"/>
    <col min="15872" max="15872" width="8.375" style="3" bestFit="1" customWidth="1"/>
    <col min="15873" max="15873" width="9.875" style="3" bestFit="1" customWidth="1"/>
    <col min="15874" max="15874" width="5.875" style="3" bestFit="1" customWidth="1"/>
    <col min="15875" max="15875" width="9" style="3" bestFit="1" customWidth="1"/>
    <col min="15876" max="15876" width="7.125" style="3" bestFit="1" customWidth="1"/>
    <col min="15877" max="15879" width="6.125" style="3" bestFit="1" customWidth="1"/>
    <col min="15880" max="15880" width="2" style="3" bestFit="1" customWidth="1"/>
    <col min="15881" max="15881" width="8.875" style="3"/>
    <col min="15882" max="15882" width="2" style="3" bestFit="1" customWidth="1"/>
    <col min="15883" max="15883" width="8.875" style="3"/>
    <col min="15884" max="15884" width="5.875" style="3" bestFit="1" customWidth="1"/>
    <col min="15885" max="15885" width="6.5" style="3" bestFit="1" customWidth="1"/>
    <col min="15886" max="15886" width="8.625" style="3" bestFit="1" customWidth="1"/>
    <col min="15887" max="15888" width="9.375" style="3" bestFit="1" customWidth="1"/>
    <col min="15889" max="15890" width="8.625" style="3" bestFit="1" customWidth="1"/>
    <col min="15891" max="16121" width="8.875" style="3"/>
    <col min="16122" max="16122" width="11.625" style="3" bestFit="1" customWidth="1"/>
    <col min="16123" max="16123" width="6.125" style="3" bestFit="1" customWidth="1"/>
    <col min="16124" max="16124" width="5.875" style="3" bestFit="1" customWidth="1"/>
    <col min="16125" max="16125" width="6.875" style="3" bestFit="1" customWidth="1"/>
    <col min="16126" max="16126" width="6" style="3" bestFit="1" customWidth="1"/>
    <col min="16127" max="16127" width="5.875" style="3" bestFit="1" customWidth="1"/>
    <col min="16128" max="16128" width="8.375" style="3" bestFit="1" customWidth="1"/>
    <col min="16129" max="16129" width="9.875" style="3" bestFit="1" customWidth="1"/>
    <col min="16130" max="16130" width="5.875" style="3" bestFit="1" customWidth="1"/>
    <col min="16131" max="16131" width="9" style="3" bestFit="1" customWidth="1"/>
    <col min="16132" max="16132" width="7.125" style="3" bestFit="1" customWidth="1"/>
    <col min="16133" max="16135" width="6.125" style="3" bestFit="1" customWidth="1"/>
    <col min="16136" max="16136" width="2" style="3" bestFit="1" customWidth="1"/>
    <col min="16137" max="16137" width="8.875" style="3"/>
    <col min="16138" max="16138" width="2" style="3" bestFit="1" customWidth="1"/>
    <col min="16139" max="16139" width="8.875" style="3"/>
    <col min="16140" max="16140" width="5.875" style="3" bestFit="1" customWidth="1"/>
    <col min="16141" max="16141" width="6.5" style="3" bestFit="1" customWidth="1"/>
    <col min="16142" max="16142" width="8.625" style="3" bestFit="1" customWidth="1"/>
    <col min="16143" max="16144" width="9.375" style="3" bestFit="1" customWidth="1"/>
    <col min="16145" max="16146" width="8.625" style="3" bestFit="1" customWidth="1"/>
    <col min="16147" max="16384" width="8.875" style="3"/>
  </cols>
  <sheetData>
    <row r="1" spans="1:38">
      <c r="B1" s="17" t="s">
        <v>48</v>
      </c>
      <c r="U1" s="17" t="s">
        <v>49</v>
      </c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</row>
    <row r="2" spans="1:38" ht="15.75">
      <c r="C2" s="64" t="s">
        <v>40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V2" s="64" t="s">
        <v>40</v>
      </c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28"/>
      <c r="AK2" s="28"/>
      <c r="AL2" s="28"/>
    </row>
    <row r="3" spans="1:38" s="4" customFormat="1" ht="13.5" thickBot="1">
      <c r="A3" s="3"/>
      <c r="B3" s="3"/>
      <c r="C3" s="5">
        <v>1</v>
      </c>
      <c r="D3" s="5">
        <v>3</v>
      </c>
      <c r="E3" s="5">
        <v>5</v>
      </c>
      <c r="F3" s="5">
        <v>7</v>
      </c>
      <c r="G3" s="5">
        <v>9</v>
      </c>
      <c r="H3" s="5">
        <v>11</v>
      </c>
      <c r="I3" s="5">
        <v>13</v>
      </c>
      <c r="J3" s="5">
        <v>15</v>
      </c>
      <c r="K3" s="5">
        <v>17</v>
      </c>
      <c r="L3" s="5">
        <v>19</v>
      </c>
      <c r="M3" s="5">
        <v>21</v>
      </c>
      <c r="N3" s="5">
        <v>23</v>
      </c>
      <c r="O3" s="5">
        <v>25</v>
      </c>
      <c r="P3" s="5">
        <v>27</v>
      </c>
      <c r="U3" s="3"/>
      <c r="V3" s="5">
        <v>1</v>
      </c>
      <c r="W3" s="5">
        <v>3</v>
      </c>
      <c r="X3" s="5">
        <v>5</v>
      </c>
      <c r="Y3" s="5">
        <v>7</v>
      </c>
      <c r="Z3" s="5">
        <v>9</v>
      </c>
      <c r="AA3" s="5">
        <v>11</v>
      </c>
      <c r="AB3" s="5">
        <v>13</v>
      </c>
      <c r="AC3" s="5">
        <v>15</v>
      </c>
      <c r="AD3" s="5">
        <v>17</v>
      </c>
      <c r="AE3" s="5">
        <v>19</v>
      </c>
      <c r="AF3" s="5">
        <v>21</v>
      </c>
      <c r="AG3" s="5">
        <v>23</v>
      </c>
      <c r="AH3" s="5">
        <v>25</v>
      </c>
      <c r="AI3" s="5">
        <v>27</v>
      </c>
      <c r="AJ3" s="28"/>
      <c r="AK3" s="28"/>
      <c r="AL3" s="28"/>
    </row>
    <row r="4" spans="1:38" s="4" customFormat="1" ht="16.5" thickTop="1">
      <c r="A4"/>
      <c r="B4" s="43">
        <v>0.3888888888888889</v>
      </c>
      <c r="C4" s="6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1</v>
      </c>
      <c r="M4" s="7">
        <v>0</v>
      </c>
      <c r="N4" s="7">
        <v>0</v>
      </c>
      <c r="O4" s="7">
        <v>0</v>
      </c>
      <c r="P4" s="8">
        <v>0</v>
      </c>
      <c r="Q4" s="19">
        <f>SUM(C4:P4)</f>
        <v>1</v>
      </c>
      <c r="R4" s="15" t="s">
        <v>32</v>
      </c>
      <c r="S4" s="4">
        <v>1</v>
      </c>
      <c r="U4" s="43">
        <v>0.3888888888888889</v>
      </c>
      <c r="V4" s="6">
        <v>0</v>
      </c>
      <c r="W4" s="7">
        <v>0</v>
      </c>
      <c r="X4" s="7">
        <v>0</v>
      </c>
      <c r="Y4" s="7">
        <v>1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8">
        <v>0</v>
      </c>
      <c r="AJ4" s="19">
        <f t="shared" ref="AJ4:AJ11" si="0">SUM(V4:AI4)</f>
        <v>1</v>
      </c>
      <c r="AK4" s="15" t="s">
        <v>32</v>
      </c>
      <c r="AL4" s="31">
        <v>1</v>
      </c>
    </row>
    <row r="5" spans="1:38" s="4" customFormat="1" ht="15.75">
      <c r="A5"/>
      <c r="B5" s="18">
        <v>0.40277777777777773</v>
      </c>
      <c r="C5" s="9">
        <v>1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1">
        <v>0</v>
      </c>
      <c r="Q5" s="19">
        <f t="shared" ref="Q5:Q11" si="1">SUM(C5:P5)</f>
        <v>1</v>
      </c>
      <c r="R5" s="15" t="s">
        <v>32</v>
      </c>
      <c r="S5" s="4">
        <v>1</v>
      </c>
      <c r="T5" s="3"/>
      <c r="U5" s="18">
        <v>0.40277777777777773</v>
      </c>
      <c r="V5" s="9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1</v>
      </c>
      <c r="AE5" s="10">
        <v>0</v>
      </c>
      <c r="AF5" s="10">
        <v>0</v>
      </c>
      <c r="AG5" s="10">
        <v>0</v>
      </c>
      <c r="AH5" s="10">
        <v>0</v>
      </c>
      <c r="AI5" s="11">
        <v>0</v>
      </c>
      <c r="AJ5" s="19">
        <f t="shared" si="0"/>
        <v>1</v>
      </c>
      <c r="AK5" s="15" t="s">
        <v>32</v>
      </c>
      <c r="AL5" s="31">
        <v>1</v>
      </c>
    </row>
    <row r="6" spans="1:38" s="4" customFormat="1" ht="15.75">
      <c r="A6"/>
      <c r="B6" s="18">
        <v>0.41666666666666669</v>
      </c>
      <c r="C6" s="9">
        <v>0</v>
      </c>
      <c r="D6" s="10">
        <v>0</v>
      </c>
      <c r="E6" s="10">
        <v>0</v>
      </c>
      <c r="F6" s="10">
        <v>0</v>
      </c>
      <c r="G6" s="10">
        <v>0</v>
      </c>
      <c r="H6" s="10">
        <v>1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1">
        <v>0</v>
      </c>
      <c r="Q6" s="19">
        <f t="shared" si="1"/>
        <v>1</v>
      </c>
      <c r="R6" s="4" t="s">
        <v>32</v>
      </c>
      <c r="S6" s="4">
        <v>1</v>
      </c>
      <c r="T6" s="3"/>
      <c r="U6" s="18">
        <v>0.41666666666666669</v>
      </c>
      <c r="V6" s="9">
        <v>0</v>
      </c>
      <c r="W6" s="10">
        <v>0</v>
      </c>
      <c r="X6" s="10">
        <v>0</v>
      </c>
      <c r="Y6" s="10">
        <v>0</v>
      </c>
      <c r="Z6" s="10">
        <v>1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1">
        <v>0</v>
      </c>
      <c r="AJ6" s="19">
        <f t="shared" si="0"/>
        <v>1</v>
      </c>
      <c r="AK6" s="28" t="s">
        <v>32</v>
      </c>
      <c r="AL6" s="31">
        <v>1</v>
      </c>
    </row>
    <row r="7" spans="1:38" s="4" customFormat="1" ht="15.75">
      <c r="A7" t="s">
        <v>41</v>
      </c>
      <c r="B7" s="18">
        <v>0.43055555555555558</v>
      </c>
      <c r="C7" s="9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1">
        <v>0</v>
      </c>
      <c r="Q7" s="19">
        <f t="shared" si="1"/>
        <v>0</v>
      </c>
      <c r="R7" s="15" t="s">
        <v>32</v>
      </c>
      <c r="S7" s="4">
        <v>0</v>
      </c>
      <c r="T7" s="3"/>
      <c r="U7" s="18">
        <v>0.43055555555555558</v>
      </c>
      <c r="V7" s="9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1">
        <v>0</v>
      </c>
      <c r="AJ7" s="19">
        <f t="shared" si="0"/>
        <v>0</v>
      </c>
      <c r="AK7" s="15" t="s">
        <v>32</v>
      </c>
      <c r="AL7" s="31">
        <v>0</v>
      </c>
    </row>
    <row r="8" spans="1:38" s="4" customFormat="1">
      <c r="A8" s="3"/>
      <c r="B8" s="18">
        <v>0.4375</v>
      </c>
      <c r="C8" s="9">
        <v>0</v>
      </c>
      <c r="D8" s="10">
        <v>1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1">
        <v>0</v>
      </c>
      <c r="Q8" s="19">
        <f t="shared" si="1"/>
        <v>1</v>
      </c>
      <c r="R8" s="15" t="s">
        <v>32</v>
      </c>
      <c r="S8" s="4">
        <v>1</v>
      </c>
      <c r="T8" s="3"/>
      <c r="U8" s="18">
        <v>0.4375</v>
      </c>
      <c r="V8" s="9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1</v>
      </c>
      <c r="AG8" s="10">
        <v>0</v>
      </c>
      <c r="AH8" s="10">
        <v>0</v>
      </c>
      <c r="AI8" s="11">
        <v>0</v>
      </c>
      <c r="AJ8" s="19">
        <f t="shared" si="0"/>
        <v>1</v>
      </c>
      <c r="AK8" s="15" t="s">
        <v>32</v>
      </c>
      <c r="AL8" s="31">
        <v>1</v>
      </c>
    </row>
    <row r="9" spans="1:38">
      <c r="B9" s="18">
        <v>0.4513888888888889</v>
      </c>
      <c r="C9" s="9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1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1">
        <v>0</v>
      </c>
      <c r="Q9" s="19">
        <f t="shared" si="1"/>
        <v>1</v>
      </c>
      <c r="R9" s="15" t="s">
        <v>32</v>
      </c>
      <c r="S9" s="4">
        <v>1</v>
      </c>
      <c r="U9" s="18">
        <v>0.4513888888888889</v>
      </c>
      <c r="V9" s="9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1</v>
      </c>
      <c r="AH9" s="10">
        <v>0</v>
      </c>
      <c r="AI9" s="11">
        <v>0</v>
      </c>
      <c r="AJ9" s="19">
        <f t="shared" si="0"/>
        <v>1</v>
      </c>
      <c r="AK9" s="15" t="s">
        <v>32</v>
      </c>
      <c r="AL9" s="31">
        <v>1</v>
      </c>
    </row>
    <row r="10" spans="1:38">
      <c r="B10" s="18">
        <v>0.46527777777777773</v>
      </c>
      <c r="C10" s="9">
        <v>0</v>
      </c>
      <c r="D10" s="10">
        <v>0</v>
      </c>
      <c r="E10" s="10">
        <v>1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1">
        <v>0</v>
      </c>
      <c r="Q10" s="19">
        <f t="shared" si="1"/>
        <v>1</v>
      </c>
      <c r="R10" s="15" t="s">
        <v>32</v>
      </c>
      <c r="S10" s="4">
        <v>1</v>
      </c>
      <c r="U10" s="18">
        <v>0.46527777777777773</v>
      </c>
      <c r="V10" s="9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1</v>
      </c>
      <c r="AI10" s="11">
        <v>0</v>
      </c>
      <c r="AJ10" s="19">
        <f t="shared" si="0"/>
        <v>1</v>
      </c>
      <c r="AK10" s="15" t="s">
        <v>32</v>
      </c>
      <c r="AL10" s="31">
        <v>1</v>
      </c>
    </row>
    <row r="11" spans="1:38" ht="13.5" thickBot="1">
      <c r="B11" s="18">
        <v>0.47916666666666669</v>
      </c>
      <c r="C11" s="12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1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4">
        <v>0</v>
      </c>
      <c r="Q11" s="19">
        <f t="shared" si="1"/>
        <v>1</v>
      </c>
      <c r="R11" s="15" t="s">
        <v>32</v>
      </c>
      <c r="S11" s="4">
        <v>1</v>
      </c>
      <c r="U11" s="18">
        <v>0.47916666666666669</v>
      </c>
      <c r="V11" s="12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4">
        <v>1</v>
      </c>
      <c r="AJ11" s="19">
        <f t="shared" si="0"/>
        <v>1</v>
      </c>
      <c r="AK11" s="15" t="s">
        <v>32</v>
      </c>
      <c r="AL11" s="31">
        <v>1</v>
      </c>
    </row>
    <row r="12" spans="1:38" ht="13.5" thickTop="1">
      <c r="C12" s="19">
        <f t="shared" ref="C12:P12" si="2">SUM(C4:C11)</f>
        <v>1</v>
      </c>
      <c r="D12" s="19">
        <f t="shared" si="2"/>
        <v>1</v>
      </c>
      <c r="E12" s="19">
        <f t="shared" si="2"/>
        <v>1</v>
      </c>
      <c r="F12" s="19">
        <f t="shared" si="2"/>
        <v>0</v>
      </c>
      <c r="G12" s="19">
        <f t="shared" si="2"/>
        <v>0</v>
      </c>
      <c r="H12" s="19">
        <f t="shared" si="2"/>
        <v>1</v>
      </c>
      <c r="I12" s="19">
        <f t="shared" si="2"/>
        <v>1</v>
      </c>
      <c r="J12" s="19">
        <f t="shared" si="2"/>
        <v>1</v>
      </c>
      <c r="K12" s="19">
        <f t="shared" si="2"/>
        <v>0</v>
      </c>
      <c r="L12" s="19">
        <f t="shared" si="2"/>
        <v>1</v>
      </c>
      <c r="M12" s="19">
        <f t="shared" si="2"/>
        <v>0</v>
      </c>
      <c r="N12" s="19">
        <f t="shared" si="2"/>
        <v>0</v>
      </c>
      <c r="O12" s="19">
        <f t="shared" si="2"/>
        <v>0</v>
      </c>
      <c r="P12" s="19">
        <f t="shared" si="2"/>
        <v>0</v>
      </c>
      <c r="Q12" s="19"/>
      <c r="V12" s="19">
        <f t="shared" ref="V12:AH12" si="3">SUM(V4:V11)</f>
        <v>0</v>
      </c>
      <c r="W12" s="19">
        <f t="shared" si="3"/>
        <v>0</v>
      </c>
      <c r="X12" s="19">
        <f t="shared" si="3"/>
        <v>0</v>
      </c>
      <c r="Y12" s="19">
        <f t="shared" si="3"/>
        <v>1</v>
      </c>
      <c r="Z12" s="19">
        <f t="shared" si="3"/>
        <v>1</v>
      </c>
      <c r="AA12" s="19">
        <f t="shared" si="3"/>
        <v>0</v>
      </c>
      <c r="AB12" s="19">
        <f t="shared" si="3"/>
        <v>0</v>
      </c>
      <c r="AC12" s="19">
        <f t="shared" si="3"/>
        <v>0</v>
      </c>
      <c r="AD12" s="19">
        <f t="shared" si="3"/>
        <v>1</v>
      </c>
      <c r="AE12" s="19">
        <f t="shared" si="3"/>
        <v>0</v>
      </c>
      <c r="AF12" s="19">
        <f t="shared" si="3"/>
        <v>1</v>
      </c>
      <c r="AG12" s="19">
        <f t="shared" si="3"/>
        <v>1</v>
      </c>
      <c r="AH12" s="19">
        <f t="shared" si="3"/>
        <v>1</v>
      </c>
      <c r="AI12" s="19">
        <f>SUM(AI4:AI11)</f>
        <v>1</v>
      </c>
      <c r="AJ12" s="19"/>
      <c r="AK12" s="28"/>
      <c r="AL12" s="28"/>
    </row>
    <row r="13" spans="1:38">
      <c r="C13" s="4" t="s">
        <v>42</v>
      </c>
      <c r="D13" s="20" t="s">
        <v>42</v>
      </c>
      <c r="E13" s="20" t="s">
        <v>42</v>
      </c>
      <c r="F13" s="20" t="s">
        <v>42</v>
      </c>
      <c r="G13" s="20" t="s">
        <v>42</v>
      </c>
      <c r="H13" s="20" t="s">
        <v>42</v>
      </c>
      <c r="I13" s="20" t="s">
        <v>42</v>
      </c>
      <c r="J13" s="20" t="s">
        <v>42</v>
      </c>
      <c r="K13" s="20" t="s">
        <v>42</v>
      </c>
      <c r="L13" s="20" t="s">
        <v>42</v>
      </c>
      <c r="M13" s="20" t="s">
        <v>42</v>
      </c>
      <c r="N13" s="20" t="s">
        <v>42</v>
      </c>
      <c r="O13" s="20" t="s">
        <v>42</v>
      </c>
      <c r="P13" s="20" t="s">
        <v>42</v>
      </c>
      <c r="V13" s="28" t="s">
        <v>42</v>
      </c>
      <c r="W13" s="28" t="s">
        <v>42</v>
      </c>
      <c r="X13" s="28" t="s">
        <v>42</v>
      </c>
      <c r="Y13" s="28" t="s">
        <v>42</v>
      </c>
      <c r="Z13" s="28" t="s">
        <v>42</v>
      </c>
      <c r="AA13" s="28" t="s">
        <v>42</v>
      </c>
      <c r="AB13" s="28" t="s">
        <v>42</v>
      </c>
      <c r="AC13" s="28" t="s">
        <v>42</v>
      </c>
      <c r="AD13" s="28" t="s">
        <v>42</v>
      </c>
      <c r="AE13" s="28" t="s">
        <v>42</v>
      </c>
      <c r="AF13" s="28" t="s">
        <v>42</v>
      </c>
      <c r="AG13" s="28" t="s">
        <v>42</v>
      </c>
      <c r="AH13" s="28" t="s">
        <v>42</v>
      </c>
      <c r="AI13" s="28" t="s">
        <v>42</v>
      </c>
      <c r="AJ13" s="28"/>
      <c r="AK13" s="28"/>
      <c r="AL13" s="28"/>
    </row>
    <row r="14" spans="1:38"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V14" s="28">
        <f t="shared" ref="V14:AI14" si="4">IF(C12=1,0,1)</f>
        <v>0</v>
      </c>
      <c r="W14" s="29">
        <f t="shared" si="4"/>
        <v>0</v>
      </c>
      <c r="X14" s="29">
        <f t="shared" si="4"/>
        <v>0</v>
      </c>
      <c r="Y14" s="29">
        <f t="shared" si="4"/>
        <v>1</v>
      </c>
      <c r="Z14" s="29">
        <f t="shared" si="4"/>
        <v>1</v>
      </c>
      <c r="AA14" s="29">
        <f t="shared" si="4"/>
        <v>0</v>
      </c>
      <c r="AB14" s="29">
        <f t="shared" si="4"/>
        <v>0</v>
      </c>
      <c r="AC14" s="29">
        <f t="shared" si="4"/>
        <v>0</v>
      </c>
      <c r="AD14" s="29">
        <f t="shared" si="4"/>
        <v>1</v>
      </c>
      <c r="AE14" s="29">
        <f t="shared" si="4"/>
        <v>0</v>
      </c>
      <c r="AF14" s="29">
        <f t="shared" si="4"/>
        <v>1</v>
      </c>
      <c r="AG14" s="29">
        <f t="shared" si="4"/>
        <v>1</v>
      </c>
      <c r="AH14" s="29">
        <f t="shared" si="4"/>
        <v>1</v>
      </c>
      <c r="AI14" s="29">
        <f t="shared" si="4"/>
        <v>1</v>
      </c>
      <c r="AJ14" s="28"/>
      <c r="AK14" s="28"/>
      <c r="AL14" s="28"/>
    </row>
    <row r="15" spans="1:38">
      <c r="A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R15" s="3"/>
    </row>
    <row r="17" spans="1:35" s="4" customFormat="1">
      <c r="A17" s="3"/>
      <c r="B17" s="17" t="s">
        <v>46</v>
      </c>
      <c r="T17" s="3"/>
      <c r="U17" s="17" t="s">
        <v>46</v>
      </c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</row>
    <row r="18" spans="1:35" s="4" customFormat="1">
      <c r="A18" s="3"/>
      <c r="B18" s="3"/>
      <c r="C18" s="5">
        <v>1</v>
      </c>
      <c r="D18" s="5">
        <v>3</v>
      </c>
      <c r="E18" s="5">
        <v>5</v>
      </c>
      <c r="F18" s="5">
        <v>7</v>
      </c>
      <c r="G18" s="5">
        <v>9</v>
      </c>
      <c r="H18" s="5">
        <v>11</v>
      </c>
      <c r="I18" s="5">
        <v>13</v>
      </c>
      <c r="J18" s="5">
        <v>15</v>
      </c>
      <c r="K18" s="5">
        <v>17</v>
      </c>
      <c r="L18" s="5">
        <v>19</v>
      </c>
      <c r="M18" s="5">
        <v>21</v>
      </c>
      <c r="N18" s="5">
        <v>23</v>
      </c>
      <c r="O18" s="5">
        <v>25</v>
      </c>
      <c r="P18" s="5">
        <v>27</v>
      </c>
      <c r="T18" s="3"/>
      <c r="U18" s="3"/>
      <c r="V18" s="5">
        <v>1</v>
      </c>
      <c r="W18" s="5">
        <v>3</v>
      </c>
      <c r="X18" s="5">
        <v>5</v>
      </c>
      <c r="Y18" s="5">
        <v>7</v>
      </c>
      <c r="Z18" s="5">
        <v>9</v>
      </c>
      <c r="AA18" s="5">
        <v>11</v>
      </c>
      <c r="AB18" s="5">
        <v>13</v>
      </c>
      <c r="AC18" s="5">
        <v>15</v>
      </c>
      <c r="AD18" s="5">
        <v>17</v>
      </c>
      <c r="AE18" s="5">
        <v>19</v>
      </c>
      <c r="AF18" s="5">
        <v>21</v>
      </c>
      <c r="AG18" s="5">
        <v>23</v>
      </c>
      <c r="AH18" s="5">
        <v>25</v>
      </c>
      <c r="AI18" s="5">
        <v>27</v>
      </c>
    </row>
    <row r="19" spans="1:35">
      <c r="B19" s="43">
        <v>0.3888888888888889</v>
      </c>
      <c r="C19" s="33" t="s">
        <v>57</v>
      </c>
      <c r="D19" s="34" t="s">
        <v>57</v>
      </c>
      <c r="E19" s="34" t="s">
        <v>57</v>
      </c>
      <c r="F19" s="34" t="s">
        <v>57</v>
      </c>
      <c r="G19" s="34" t="s">
        <v>57</v>
      </c>
      <c r="H19" s="34" t="s">
        <v>57</v>
      </c>
      <c r="I19" s="34" t="s">
        <v>57</v>
      </c>
      <c r="J19" s="34" t="s">
        <v>57</v>
      </c>
      <c r="K19" s="34" t="s">
        <v>57</v>
      </c>
      <c r="L19" s="34" t="s">
        <v>57</v>
      </c>
      <c r="M19" s="34" t="s">
        <v>57</v>
      </c>
      <c r="N19" s="34" t="s">
        <v>57</v>
      </c>
      <c r="O19" s="34" t="s">
        <v>57</v>
      </c>
      <c r="P19" s="35" t="s">
        <v>57</v>
      </c>
      <c r="U19" s="43">
        <v>0.3888888888888889</v>
      </c>
      <c r="V19" s="33" t="s">
        <v>57</v>
      </c>
      <c r="W19" s="34" t="s">
        <v>57</v>
      </c>
      <c r="X19" s="34" t="s">
        <v>57</v>
      </c>
      <c r="Y19" s="34" t="s">
        <v>57</v>
      </c>
      <c r="Z19" s="34" t="s">
        <v>57</v>
      </c>
      <c r="AA19" s="34" t="s">
        <v>57</v>
      </c>
      <c r="AB19" s="34" t="s">
        <v>57</v>
      </c>
      <c r="AC19" s="34" t="s">
        <v>57</v>
      </c>
      <c r="AD19" s="34" t="s">
        <v>57</v>
      </c>
      <c r="AE19" s="34" t="s">
        <v>57</v>
      </c>
      <c r="AF19" s="34" t="s">
        <v>57</v>
      </c>
      <c r="AG19" s="34" t="s">
        <v>57</v>
      </c>
      <c r="AH19" s="34" t="s">
        <v>57</v>
      </c>
      <c r="AI19" s="35" t="s">
        <v>57</v>
      </c>
    </row>
    <row r="20" spans="1:35">
      <c r="B20" s="18">
        <v>0.40277777777777773</v>
      </c>
      <c r="C20" s="22">
        <f>IF(C4=1,$E$31,IF(SUM(D4:G4,I4,J4:L4)=1,$E$29,IF(H4=1,0,IF(SUM(M4:P4)=1,$E$30,IF(SUM(C4:P4)=0,0)))))</f>
        <v>100</v>
      </c>
      <c r="D20" s="10">
        <f>IF(D4=1,$E$31,IF(I4=1,0,IF(SUM(C4,E4,F4:H4,J4:K4,L4)=1,$E$29,IF(SUM(M4:P4)=1,$E$30,IF(SUM(C4:P4)=0,0)))))</f>
        <v>100</v>
      </c>
      <c r="E20" s="10">
        <f>IF(E4=1,$E$31,IF(J4=1,0,IF(SUM(C4:D4,F4:I4,K4:L4)=1,$E$29,IF(SUM(M4:P4)=1,$E$30,IF(SUM(C4:P4)=0,0)))))</f>
        <v>100</v>
      </c>
      <c r="F20" s="10">
        <f>IF(F4=1,$E$31,IF(K4=1,0,IF(SUM(C4:E4,G4:J4,L4)=1,$E$29,IF(SUM(M4:P4)=1,$E$30,IF(SUM(C4:P4)=0,0)))))</f>
        <v>100</v>
      </c>
      <c r="G20" s="10">
        <f>IF(G4=1,$E$31,IF(SUM(C4:F4,H4:L4)=1,$E$29,IF(SUM(M4:P4)=1,$E$30,IF(SUM(C4:P4)=0,0))))</f>
        <v>100</v>
      </c>
      <c r="H20" s="10">
        <f>IF(H4=1,$E$31,IF(C4=1,0,IF(SUM(D4:G4,I4:L4)=1,$E$29,IF(SUM(M4:P4)=1,$E$30,IF(SUM(C4:P4)=0,0)))))</f>
        <v>100</v>
      </c>
      <c r="I20" s="10">
        <f>IF(I4=1,$E$31,IF(D4=1,0,IF(SUM(C4,E4:H4,J4:L4)=1,$E$29,IF(SUM(M4:P4)=1,$E$30,IF(SUM(C4:P4)=0,0)))))</f>
        <v>100</v>
      </c>
      <c r="J20" s="10">
        <f>IF(J4=1,$E$31,IF(E4=1,0,IF(SUM(C4:D4,I4,F4:H4,K4:L4)=1,$E$29,IF(SUM(M4:P4)=1,$E$30,IF(SUM(C4:P4)=0,0)))))</f>
        <v>100</v>
      </c>
      <c r="K20" s="10">
        <f>IF(K4=1,$E$31,IF(F4=1,0,IF(SUM(C4:E4,G4:J4,L4)=1,$E$29,IF(SUM(M4:P4)=1,$E$30,IF(SUM(C4:P4)=0,0)))))</f>
        <v>100</v>
      </c>
      <c r="L20" s="10">
        <f>IF(L4=1,$E$31,IF(SUM(C4:F4,G4:K4)=1,$E$29,IF(SUM(M4:P4)=1,$E$30,IF(SUM(C4:P4)=0,0))))</f>
        <v>100000</v>
      </c>
      <c r="M20" s="10">
        <f>IF(M4=1,$E$31,IF(N4=1,0,IF(SUM(C4:L4)=1,$E$30,IF(SUM(O4:P4)=1,$E$29,IF(SUM(C4:P4)=0,0)))))</f>
        <v>1000</v>
      </c>
      <c r="N20" s="10">
        <f>IF(N4=1,$E$31,IF(M4=1,0,IF(SUM(C4:L4)=1,$E$30,IF(SUM(O4:P4)=1,$E$29,IF(SUM(C4:P4)=0,0)))))</f>
        <v>1000</v>
      </c>
      <c r="O20" s="10">
        <f>IF(O4=1,$E$31,IF(P4=1,0,IF(SUM(C4:L4)=1,$E$30,IF(SUM(M4:N4)=1,$E$29,IF(SUM(C4:P4)=0,0)))))</f>
        <v>1000</v>
      </c>
      <c r="P20" s="23">
        <f>IF(P4=1,$E$31,IF(O4=1,0,IF(SUM(C4:L4)=1,$E$30,IF(SUM(M4:N4)=1,$E$29,IF(SUM(C4:P4)=0,0)))))</f>
        <v>1000</v>
      </c>
      <c r="U20" s="18">
        <v>0.40277777777777773</v>
      </c>
      <c r="V20" s="22">
        <f>IF(V4=1,$E$31,IF(SUM(W4:Z4,AB4,AC4:AE4)=1,$E$29,IF(AA4=1,0,IF(SUM(AF4:AI4)=1,$E$30,IF(SUM(V4:AI4)=0,0)))))</f>
        <v>100</v>
      </c>
      <c r="W20" s="10">
        <f>IF(W4=1,$E$31,IF(AB4=1,0,IF(SUM(V4,X4,Y4:AA4,AC4:AD4,AE4)=1,$E$29,IF(SUM(AF4:AI4)=1,$E$30,IF(SUM(V4:AI4)=0,0)))))</f>
        <v>100</v>
      </c>
      <c r="X20" s="10">
        <f>IF(X4=1,$E$31,IF(AC4=1,0,IF(SUM(V4:W4,Y4:AB4,AD4:AE4)=1,$E$29,IF(SUM(AF4:AI4)=1,$E$30,IF(SUM(V4:AI4)=0,0)))))</f>
        <v>100</v>
      </c>
      <c r="Y20" s="10">
        <f>IF(Y4=1,$E$31,IF(AD4=1,0,IF(SUM(V4:X4,Z4:AC4,AE4)=1,$E$29,IF(SUM(AF4:AI4)=1,$E$30,IF(SUM(V4:AI4)=0,0)))))</f>
        <v>100000</v>
      </c>
      <c r="Z20" s="10">
        <f>IF(Z4=1,$E$31,IF(SUM(V4:Y4,AA4:AE4)=1,$E$29,IF(SUM(AF4:AI4)=1,$E$30,IF(SUM(V4:AI4)=0,0))))</f>
        <v>100</v>
      </c>
      <c r="AA20" s="10">
        <f>IF(AA4=1,$E$31,IF(V4=1,0,IF(SUM(W4:Z4,AB4:AE4)=1,$E$29,IF(SUM(AF4:AI4)=1,$E$30,IF(SUM(V4:AI4)=0,0)))))</f>
        <v>100</v>
      </c>
      <c r="AB20" s="10">
        <f>IF(AB4=1,$E$31,IF(W4=1,0,IF(SUM(V4,X4:AA4,AC4:AE4)=1,$E$29,IF(SUM(AF4:AI4)=1,$E$30,IF(SUM(V4:AI4)=0,0)))))</f>
        <v>100</v>
      </c>
      <c r="AC20" s="10">
        <f>IF(AC4=1,$E$31,IF(X4=1,0,IF(SUM(V4:W4,AB4,Y4:AA4,AD4:AE4)=1,$E$29,IF(SUM(AF4:AI4)=1,$E$30,IF(SUM(V4:AI4)=0,0)))))</f>
        <v>100</v>
      </c>
      <c r="AD20" s="10">
        <f>IF(AD4=1,$E$31,IF(Y4=1,0,IF(SUM(V4:X4,Z4:AC4,AE4)=1,$E$29,IF(SUM(AF4:AI4)=1,$E$30,IF(SUM(V4:AI4)=0,0)))))</f>
        <v>0</v>
      </c>
      <c r="AE20" s="10">
        <f>IF(AE4=1,$E$31,IF(SUM(V4:Y4,Z4:AD4)=1,$E$29,IF(SUM(AF4:AI4)=1,$E$30,IF(SUM(V4:AI4)=0,0))))</f>
        <v>100</v>
      </c>
      <c r="AF20" s="10">
        <f>IF(AF4=1,$E$31,IF(AG4=1,0,IF(SUM(V4:AE4)=1,$E$30,IF(SUM(AH4:AI4)=1,$E$29,IF(SUM(V4:AI4)=0,0)))))</f>
        <v>1000</v>
      </c>
      <c r="AG20" s="10">
        <f>IF(AG4=1,$E$31,IF(AF4=1,0,IF(SUM(V4:AE4)=1,$E$30,IF(SUM(AH4:AI4)=1,$E$29,IF(SUM(V4:AI4)=0,0)))))</f>
        <v>1000</v>
      </c>
      <c r="AH20" s="10">
        <f>IF(AH4=1,$E$31,IF(AI4=1,0,IF(SUM(V4:AE4)=1,$E$30,IF(SUM(AF4:AG4)=1,$E$29,IF(SUM(V4:AI4)=0,0)))))</f>
        <v>1000</v>
      </c>
      <c r="AI20" s="23">
        <f>IF(AI4=1,$E$31,IF(AH4=1,0,IF(SUM(V4:AE4)=1,$E$30,IF(SUM(AF4:AG4)=1,$E$29,IF(SUM(V4:AI4)=0,0)))))</f>
        <v>1000</v>
      </c>
    </row>
    <row r="21" spans="1:35">
      <c r="B21" s="18">
        <v>0.41666666666666669</v>
      </c>
      <c r="C21" s="22">
        <f>IF(C5=1,$E$31,IF(SUM(D5:G5,I5,J5:L5)=1,$E$29,IF(H5=1,0,IF(SUM(M5:P5)=1,$E$30,IF(SUM(C5:P5)=0,0)))))</f>
        <v>100000</v>
      </c>
      <c r="D21" s="10">
        <f>IF(D5=1,$E$31,IF(I5=1,0,IF(SUM(C5,E5,F5:H5,J5:K5,L5)=1,$E$29,IF(SUM(M5:P5)=1,$E$30,IF(SUM(C5:P5)=0,0)))))</f>
        <v>100</v>
      </c>
      <c r="E21" s="10">
        <f>IF(E5=1,$E$31,IF(J5=1,0,IF(SUM(C5:D5,F5:I5,K5:L5)=1,$E$29,IF(SUM(M5:P5)=1,$E$30,IF(SUM(C5:P5)=0,0)))))</f>
        <v>100</v>
      </c>
      <c r="F21" s="10">
        <f>IF(F5=1,$E$31,IF(K5=1,0,IF(SUM(C5:E5,G5:J5,L5)=1,$E$29,IF(SUM(M5:P5)=1,$E$30,IF(SUM(C5:P5)=0,0)))))</f>
        <v>100</v>
      </c>
      <c r="G21" s="10">
        <f>IF(G5=1,$E$31,IF(SUM(C5:F5,H5:L5)=1,$E$29,IF(SUM(M5:P5)=1,$E$30,IF(SUM(C5:P5)=0,0))))</f>
        <v>100</v>
      </c>
      <c r="H21" s="10">
        <f>IF(H5=1,$E$31,IF(C5=1,0,IF(SUM(D5:G5,I5:L5)=1,$E$29,IF(SUM(M5:P5)=1,$E$30,IF(SUM(C5:P5)=0,0)))))</f>
        <v>0</v>
      </c>
      <c r="I21" s="10">
        <f>IF(I5=1,$E$31,IF(D5=1,0,IF(SUM(C5,E5:H5,J5:L5)=1,$E$29,IF(SUM(M5:P5)=1,$E$30,IF(SUM(C5:P5)=0,0)))))</f>
        <v>100</v>
      </c>
      <c r="J21" s="10">
        <f>IF(J5=1,$E$31,IF(E5=1,0,IF(SUM(C5:D5,I5,F5:H5,K5:L5)=1,$E$29,IF(SUM(M5:P5)=1,$E$30,IF(SUM(C5:P5)=0,0)))))</f>
        <v>100</v>
      </c>
      <c r="K21" s="10">
        <f>IF(K5=1,$E$31,IF(F5=1,0,IF(SUM(C5:E5,G5:J5,L5)=1,$E$29,IF(SUM(M5:P5)=1,$E$30,IF(SUM(C5:P5)=0,0)))))</f>
        <v>100</v>
      </c>
      <c r="L21" s="10">
        <f>IF(L5=1,$E$31,IF(SUM(C5:F5,G5:K5)=1,$E$29,IF(SUM(M5:P5)=1,$E$30,IF(SUM(C5:P5)=0,0))))</f>
        <v>100</v>
      </c>
      <c r="M21" s="10">
        <f>IF(M5=1,$E$31,IF(N5=1,0,IF(SUM(C5:L5)=1,$E$30,IF(SUM(O5:P5)=1,$E$29,IF(SUM(C5:P5)=0,0)))))</f>
        <v>1000</v>
      </c>
      <c r="N21" s="10">
        <f>IF(N5=1,$E$31,IF(M5=1,0,IF(SUM(C5:L5)=1,$E$30,IF(SUM(O5:P5)=1,$E$29,IF(SUM(C5:P5)=0,0)))))</f>
        <v>1000</v>
      </c>
      <c r="O21" s="10">
        <f>IF(O5=1,$E$31,IF(P5=1,0,IF(SUM(C5:L5)=1,$E$30,IF(SUM(M5:N5)=1,$E$29,IF(SUM(C5:P5)=0,0)))))</f>
        <v>1000</v>
      </c>
      <c r="P21" s="23">
        <f>IF(P5=1,$E$31,IF(O5=1,0,IF(SUM(C5:L5)=1,$E$30,IF(SUM(M5:N5)=1,$E$29,IF(SUM(C5:P5)=0,0)))))</f>
        <v>1000</v>
      </c>
      <c r="U21" s="18">
        <v>0.41666666666666669</v>
      </c>
      <c r="V21" s="22">
        <f>IF(V5=1,$E$31,IF(SUM(W5:Z5,AB5,AC5:AE5)=1,$E$29,IF(AA5=1,0,IF(SUM(AF5:AI5)=1,$E$30,IF(SUM(V5:AI5)=0,0)))))</f>
        <v>100</v>
      </c>
      <c r="W21" s="10">
        <f>IF(W5=1,$E$31,IF(AB5=1,0,IF(SUM(V5,X5,Y5:AA5,AC5:AD5,AE5)=1,$E$29,IF(SUM(AF5:AI5)=1,$E$30,IF(SUM(V5:AI5)=0,0)))))</f>
        <v>100</v>
      </c>
      <c r="X21" s="10">
        <f>IF(X5=1,$E$31,IF(AC5=1,0,IF(SUM(V5:W5,Y5:AB5,AD5:AE5)=1,$E$29,IF(SUM(AF5:AI5)=1,$E$30,IF(SUM(V5:AI5)=0,0)))))</f>
        <v>100</v>
      </c>
      <c r="Y21" s="10">
        <f>IF(Y5=1,$E$31,IF(AD5=1,0,IF(SUM(V5:X5,Z5:AC5,AE5)=1,$E$29,IF(SUM(AF5:AI5)=1,$E$30,IF(SUM(V5:AI5)=0,0)))))</f>
        <v>0</v>
      </c>
      <c r="Z21" s="10">
        <f>IF(Z5=1,$E$31,IF(SUM(V5:Y5,AA5:AE5)=1,$E$29,IF(SUM(AF5:AI5)=1,$E$30,IF(SUM(V5:AI5)=0,0))))</f>
        <v>100</v>
      </c>
      <c r="AA21" s="10">
        <f>IF(AA5=1,$E$31,IF(V5=1,0,IF(SUM(W5:Z5,AB5:AE5)=1,$E$29,IF(SUM(AF5:AI5)=1,$E$30,IF(SUM(V5:AI5)=0,0)))))</f>
        <v>100</v>
      </c>
      <c r="AB21" s="10">
        <f>IF(AB5=1,$E$31,IF(W5=1,0,IF(SUM(V5,X5:AA5,AC5:AE5)=1,$E$29,IF(SUM(AF5:AI5)=1,$E$30,IF(SUM(V5:AI5)=0,0)))))</f>
        <v>100</v>
      </c>
      <c r="AC21" s="10">
        <f>IF(AC5=1,$E$31,IF(X5=1,0,IF(SUM(V5:W5,AB5,Y5:AA5,AD5:AE5)=1,$E$29,IF(SUM(AF5:AI5)=1,$E$30,IF(SUM(V5:AI5)=0,0)))))</f>
        <v>100</v>
      </c>
      <c r="AD21" s="10">
        <f>IF(AD5=1,$E$31,IF(Y5=1,0,IF(SUM(V5:X5,Z5:AC5,AE5)=1,$E$29,IF(SUM(AF5:AI5)=1,$E$30,IF(SUM(V5:AI5)=0,0)))))</f>
        <v>100000</v>
      </c>
      <c r="AE21" s="10">
        <f>IF(AE5=1,$E$31,IF(SUM(V5:Y5,Z5:AD5)=1,$E$29,IF(SUM(AF5:AI5)=1,$E$30,IF(SUM(V5:AI5)=0,0))))</f>
        <v>100</v>
      </c>
      <c r="AF21" s="10">
        <f>IF(AF5=1,$E$31,IF(AG5=1,0,IF(SUM(V5:AE5)=1,$E$30,IF(SUM(AH5:AI5)=1,$E$29,IF(SUM(V5:AI5)=0,0)))))</f>
        <v>1000</v>
      </c>
      <c r="AG21" s="10">
        <f>IF(AG5=1,$E$31,IF(AF5=1,0,IF(SUM(V5:AE5)=1,$E$30,IF(SUM(AH5:AI5)=1,$E$29,IF(SUM(V5:AI5)=0,0)))))</f>
        <v>1000</v>
      </c>
      <c r="AH21" s="10">
        <f>IF(AH5=1,$E$31,IF(AI5=1,0,IF(SUM(V5:AE5)=1,$E$30,IF(SUM(AF5:AG5)=1,$E$29,IF(SUM(V5:AI5)=0,0)))))</f>
        <v>1000</v>
      </c>
      <c r="AI21" s="23">
        <f>IF(AI5=1,$E$31,IF(AH5=1,0,IF(SUM(V5:AE5)=1,$E$30,IF(SUM(AF5:AG5)=1,$E$29,IF(SUM(V5:AI5)=0,0)))))</f>
        <v>1000</v>
      </c>
    </row>
    <row r="22" spans="1:35">
      <c r="B22" s="18">
        <v>0.43055555555555558</v>
      </c>
      <c r="C22" s="22">
        <f>IF(C6=1,$E$31,IF(SUM(D6:G6,I6,J6:L6)=1,$E$29,IF(H6=1,0,IF(SUM(M6:P6)=1,$E$30,IF(SUM(C6:P6)=0,0)))))</f>
        <v>0</v>
      </c>
      <c r="D22" s="10">
        <f>IF(D6=1,$E$31,IF(I6=1,0,IF(SUM(C6,E6,F6:H6,J6:K6,L6)=1,$E$29,IF(SUM(M6:P6)=1,$E$30,IF(SUM(C6:P6)=0,0)))))</f>
        <v>100</v>
      </c>
      <c r="E22" s="10">
        <f>IF(E6=1,$E$31,IF(J6=1,0,IF(SUM(C6:D6,F6:I6,K6:L6)=1,$E$29,IF(SUM(M6:P6)=1,$E$30,IF(SUM(C6:P6)=0,0)))))</f>
        <v>100</v>
      </c>
      <c r="F22" s="10">
        <f>IF(F6=1,$E$31,IF(K6=1,0,IF(SUM(C6:E6,G6:J6,L6)=1,$E$29,IF(SUM(M6:P6)=1,$E$30,IF(SUM(C6:P6)=0,0)))))</f>
        <v>100</v>
      </c>
      <c r="G22" s="10">
        <f>IF(G6=1,$E$31,IF(SUM(C6:F6,H6:L6)=1,$E$29,IF(SUM(M6:P6)=1,$E$30,IF(SUM(C6:P6)=0,0))))</f>
        <v>100</v>
      </c>
      <c r="H22" s="10">
        <f>IF(H6=1,$E$31,IF(C6=1,0,IF(SUM(D6:G6,I6:L6)=1,$E$29,IF(SUM(M6:P6)=1,$E$30,IF(SUM(C6:P6)=0,0)))))</f>
        <v>100000</v>
      </c>
      <c r="I22" s="10">
        <f>IF(I6=1,$E$31,IF(D6=1,0,IF(SUM(C6,E6:H6,J6:L6)=1,$E$29,IF(SUM(M6:P6)=1,$E$30,IF(SUM(C6:P6)=0,0)))))</f>
        <v>100</v>
      </c>
      <c r="J22" s="10">
        <f>IF(J6=1,$E$31,IF(E6=1,0,IF(SUM(C6:D6,I6,F6:H6,K6:L6)=1,$E$29,IF(SUM(M6:P6)=1,$E$30,IF(SUM(C6:P6)=0,0)))))</f>
        <v>100</v>
      </c>
      <c r="K22" s="10">
        <f>IF(K6=1,$E$31,IF(F6=1,0,IF(SUM(C6:E6,G6:J6,L6)=1,$E$29,IF(SUM(M6:P6)=1,$E$30,IF(SUM(C6:P6)=0,0)))))</f>
        <v>100</v>
      </c>
      <c r="L22" s="10">
        <f>IF(L6=1,$E$31,IF(SUM(C6:F6,G6:K6)=1,$E$29,IF(SUM(M6:P6)=1,$E$30,IF(SUM(C6:P6)=0,0))))</f>
        <v>100</v>
      </c>
      <c r="M22" s="10">
        <f>IF(M6=1,$E$31,IF(N6=1,0,IF(SUM(C6:L6)=1,$E$30,IF(SUM(O6:P6)=1,$E$29,IF(SUM(C6:P6)=0,0)))))</f>
        <v>1000</v>
      </c>
      <c r="N22" s="10">
        <f>IF(N6=1,$E$31,IF(M6=1,0,IF(SUM(C6:L6)=1,$E$30,IF(SUM(O6:P6)=1,$E$29,IF(SUM(C6:P6)=0,0)))))</f>
        <v>1000</v>
      </c>
      <c r="O22" s="10">
        <f>IF(O6=1,$E$31,IF(P6=1,0,IF(SUM(C6:L6)=1,$E$30,IF(SUM(M6:N6)=1,$E$29,IF(SUM(C6:P6)=0,0)))))</f>
        <v>1000</v>
      </c>
      <c r="P22" s="23">
        <f>IF(P6=1,$E$31,IF(O6=1,0,IF(SUM(C6:L6)=1,$E$30,IF(SUM(M6:N6)=1,$E$29,IF(SUM(C6:P6)=0,0)))))</f>
        <v>1000</v>
      </c>
      <c r="U22" s="18">
        <v>0.43055555555555558</v>
      </c>
      <c r="V22" s="22">
        <f>IF(V6=1,$E$31,IF(SUM(W6:Z6,AB6,AC6:AE6)=1,$E$29,IF(AA6=1,0,IF(SUM(AF6:AI6)=1,$E$30,IF(SUM(V6:AI6)=0,0)))))</f>
        <v>100</v>
      </c>
      <c r="W22" s="10">
        <f>IF(W6=1,$E$31,IF(AB6=1,0,IF(SUM(V6,X6,Y6:AA6,AC6:AD6,AE6)=1,$E$29,IF(SUM(AF6:AI6)=1,$E$30,IF(SUM(V6:AI6)=0,0)))))</f>
        <v>100</v>
      </c>
      <c r="X22" s="10">
        <f>IF(X6=1,$E$31,IF(AC6=1,0,IF(SUM(V6:W6,Y6:AB6,AD6:AE6)=1,$E$29,IF(SUM(AF6:AI6)=1,$E$30,IF(SUM(V6:AI6)=0,0)))))</f>
        <v>100</v>
      </c>
      <c r="Y22" s="10">
        <f>IF(Y6=1,$E$31,IF(AD6=1,0,IF(SUM(V6:X6,Z6:AC6,AE6)=1,$E$29,IF(SUM(AF6:AI6)=1,$E$30,IF(SUM(V6:AI6)=0,0)))))</f>
        <v>100</v>
      </c>
      <c r="Z22" s="10">
        <f>IF(Z6=1,$E$31,IF(SUM(V6:Y6,AA6:AE6)=1,$E$29,IF(SUM(AF6:AI6)=1,$E$30,IF(SUM(V6:AI6)=0,0))))</f>
        <v>100000</v>
      </c>
      <c r="AA22" s="10">
        <f>IF(AA6=1,$E$31,IF(V6=1,0,IF(SUM(W6:Z6,AB6:AE6)=1,$E$29,IF(SUM(AF6:AI6)=1,$E$30,IF(SUM(V6:AI6)=0,0)))))</f>
        <v>100</v>
      </c>
      <c r="AB22" s="10">
        <f>IF(AB6=1,$E$31,IF(W6=1,0,IF(SUM(V6,X6:AA6,AC6:AE6)=1,$E$29,IF(SUM(AF6:AI6)=1,$E$30,IF(SUM(V6:AI6)=0,0)))))</f>
        <v>100</v>
      </c>
      <c r="AC22" s="10">
        <f>IF(AC6=1,$E$31,IF(X6=1,0,IF(SUM(V6:W6,AB6,Y6:AA6,AD6:AE6)=1,$E$29,IF(SUM(AF6:AI6)=1,$E$30,IF(SUM(V6:AI6)=0,0)))))</f>
        <v>100</v>
      </c>
      <c r="AD22" s="10">
        <f>IF(AD6=1,$E$31,IF(Y6=1,0,IF(SUM(V6:X6,Z6:AC6,AE6)=1,$E$29,IF(SUM(AF6:AI6)=1,$E$30,IF(SUM(V6:AI6)=0,0)))))</f>
        <v>100</v>
      </c>
      <c r="AE22" s="10">
        <f>IF(AE6=1,$E$31,IF(SUM(V6:Y6,Z6:AD6)=1,$E$29,IF(SUM(AF6:AI6)=1,$E$30,IF(SUM(V6:AI6)=0,0))))</f>
        <v>100</v>
      </c>
      <c r="AF22" s="10">
        <f>IF(AF6=1,$E$31,IF(AG6=1,0,IF(SUM(V6:AE6)=1,$E$30,IF(SUM(AH6:AI6)=1,$E$29,IF(SUM(V6:AI6)=0,0)))))</f>
        <v>1000</v>
      </c>
      <c r="AG22" s="10">
        <f>IF(AG6=1,$E$31,IF(AF6=1,0,IF(SUM(V6:AE6)=1,$E$30,IF(SUM(AH6:AI6)=1,$E$29,IF(SUM(V6:AI6)=0,0)))))</f>
        <v>1000</v>
      </c>
      <c r="AH22" s="10">
        <f>IF(AH6=1,$E$31,IF(AI6=1,0,IF(SUM(V6:AE6)=1,$E$30,IF(SUM(AF6:AG6)=1,$E$29,IF(SUM(V6:AI6)=0,0)))))</f>
        <v>1000</v>
      </c>
      <c r="AI22" s="23">
        <f>IF(AI6=1,$E$31,IF(AH6=1,0,IF(SUM(V6:AE6)=1,$E$30,IF(SUM(AF6:AG6)=1,$E$29,IF(SUM(V6:AI6)=0,0)))))</f>
        <v>1000</v>
      </c>
    </row>
    <row r="23" spans="1:35">
      <c r="B23" s="18">
        <v>0.4375</v>
      </c>
      <c r="C23" s="36" t="s">
        <v>57</v>
      </c>
      <c r="D23" s="37" t="s">
        <v>57</v>
      </c>
      <c r="E23" s="37" t="s">
        <v>57</v>
      </c>
      <c r="F23" s="37" t="s">
        <v>57</v>
      </c>
      <c r="G23" s="37" t="s">
        <v>57</v>
      </c>
      <c r="H23" s="37" t="s">
        <v>57</v>
      </c>
      <c r="I23" s="37" t="s">
        <v>57</v>
      </c>
      <c r="J23" s="37" t="s">
        <v>57</v>
      </c>
      <c r="K23" s="37" t="s">
        <v>57</v>
      </c>
      <c r="L23" s="37" t="s">
        <v>57</v>
      </c>
      <c r="M23" s="37" t="s">
        <v>57</v>
      </c>
      <c r="N23" s="37" t="s">
        <v>57</v>
      </c>
      <c r="O23" s="37" t="s">
        <v>57</v>
      </c>
      <c r="P23" s="38" t="s">
        <v>57</v>
      </c>
      <c r="R23" s="4" t="s">
        <v>56</v>
      </c>
      <c r="U23" s="18">
        <v>0.4375</v>
      </c>
      <c r="V23" s="36" t="s">
        <v>57</v>
      </c>
      <c r="W23" s="37" t="s">
        <v>57</v>
      </c>
      <c r="X23" s="37" t="s">
        <v>57</v>
      </c>
      <c r="Y23" s="37" t="s">
        <v>57</v>
      </c>
      <c r="Z23" s="37" t="s">
        <v>57</v>
      </c>
      <c r="AA23" s="37" t="s">
        <v>57</v>
      </c>
      <c r="AB23" s="37" t="s">
        <v>57</v>
      </c>
      <c r="AC23" s="37" t="s">
        <v>57</v>
      </c>
      <c r="AD23" s="37" t="s">
        <v>57</v>
      </c>
      <c r="AE23" s="37" t="s">
        <v>57</v>
      </c>
      <c r="AF23" s="37" t="s">
        <v>57</v>
      </c>
      <c r="AG23" s="37" t="s">
        <v>57</v>
      </c>
      <c r="AH23" s="37" t="s">
        <v>57</v>
      </c>
      <c r="AI23" s="38" t="s">
        <v>57</v>
      </c>
    </row>
    <row r="24" spans="1:35">
      <c r="B24" s="18">
        <v>0.4513888888888889</v>
      </c>
      <c r="C24" s="22">
        <f>IF(C8=1,$E$31,IF(SUM(D8:G8,I8,J8:L8)=1,$E$29,IF(H8=1,0,IF(SUM(M8:P8)=1,$E$30,IF(SUM(C8:P8)=0,0)))))</f>
        <v>100</v>
      </c>
      <c r="D24" s="10">
        <f>IF(D8=1,$E$31,IF(I8=1,0,IF(SUM(C8,E8,F8:H8,J8:K8,L8)=1,$E$29,IF(SUM(M8:P8)=1,$E$30,IF(SUM(C8:P8)=0,0)))))</f>
        <v>100000</v>
      </c>
      <c r="E24" s="10">
        <f>IF(E8=1,$E$31,IF(J8=1,0,IF(SUM(C8:D8,F8:I8,K8:L8)=1,$E$29,IF(SUM(M8:P8)=1,$E$30,IF(SUM(C8:P8)=0,0)))))</f>
        <v>100</v>
      </c>
      <c r="F24" s="10">
        <f>IF(F8=1,$E$31,IF(K8=1,0,IF(SUM(C8:E8,G8:J8,L8)=1,$E$29,IF(SUM(M8:P8)=1,$E$30,IF(SUM(C8:P8)=0,0)))))</f>
        <v>100</v>
      </c>
      <c r="G24" s="10">
        <f>IF(G8=1,$E$31,IF(SUM(C8:F8,H8:L8)=1,$E$29,IF(SUM(M8:P8)=1,$E$30,IF(SUM(C8:P8)=0,0))))</f>
        <v>100</v>
      </c>
      <c r="H24" s="10">
        <f>IF(H8=1,$E$31,IF(C8=1,0,IF(SUM(D8:G8,I8:L8)=1,$E$29,IF(SUM(M8:P8)=1,$E$30,IF(SUM(C8:P8)=0,0)))))</f>
        <v>100</v>
      </c>
      <c r="I24" s="10">
        <f>IF(I8=1,$E$31,IF(D8=1,0,IF(SUM(C8,E8:H8,J8:L8)=1,$E$29,IF(SUM(M8:P8)=1,$E$30,IF(SUM(C8:P8)=0,0)))))</f>
        <v>0</v>
      </c>
      <c r="J24" s="10">
        <f>IF(J8=1,$E$31,IF(E8=1,0,IF(SUM(C8:D8,I8,F8:H8,K8:L8)=1,$E$29,IF(SUM(M8:P8)=1,$E$30,IF(SUM(C8:P8)=0,0)))))</f>
        <v>100</v>
      </c>
      <c r="K24" s="10">
        <f>IF(K8=1,$E$31,IF(F8=1,0,IF(SUM(C8:E8,G8:J8,L8)=1,$E$29,IF(SUM(M8:P8)=1,$E$30,IF(SUM(C8:P8)=0,0)))))</f>
        <v>100</v>
      </c>
      <c r="L24" s="10">
        <f>IF(L8=1,$E$31,IF(SUM(C8:F8,G8:K8)=1,$E$29,IF(SUM(M8:P8)=1,$E$30,IF(SUM(C8:P8)=0,0))))</f>
        <v>100</v>
      </c>
      <c r="M24" s="10">
        <f>IF(M8=1,$E$31,IF(N8=1,0,IF(SUM(C8:L8)=1,$E$30,IF(SUM(O8:P8)=1,$E$29,IF(SUM(C8:P8)=0,0)))))</f>
        <v>1000</v>
      </c>
      <c r="N24" s="10">
        <f>IF(N8=1,$E$31,IF(M8=1,0,IF(SUM(C8:L8)=1,$E$30,IF(SUM(O8:P8)=1,$E$29,IF(SUM(C8:P8)=0,0)))))</f>
        <v>1000</v>
      </c>
      <c r="O24" s="10">
        <f>IF(O8=1,$E$31,IF(P8=1,0,IF(SUM(C8:L8)=1,$E$30,IF(SUM(M8:N8)=1,$E$29,IF(SUM(C8:P8)=0,0)))))</f>
        <v>1000</v>
      </c>
      <c r="P24" s="23">
        <f>IF(P8=1,$E$31,IF(O8=1,0,IF(SUM(C8:L8)=1,$E$30,IF(SUM(M8:N8)=1,$E$29,IF(SUM(C8:P8)=0,0)))))</f>
        <v>1000</v>
      </c>
      <c r="U24" s="18">
        <v>0.4513888888888889</v>
      </c>
      <c r="V24" s="22">
        <f>IF(V8=1,$E$31,IF(SUM(W8:Z8,AB8,AC8:AE8)=1,$E$29,IF(AA8=1,0,IF(SUM(AF8:AI8)=1,$E$30,IF(SUM(V8:AI8)=0,0)))))</f>
        <v>1000</v>
      </c>
      <c r="W24" s="10">
        <f>IF(W8=1,$E$31,IF(AB8=1,0,IF(SUM(V8,X8,Y8:AA8,AC8:AD8,AE8)=1,$E$29,IF(SUM(AF8:AI8)=1,$E$30,IF(SUM(V8:AI8)=0,0)))))</f>
        <v>1000</v>
      </c>
      <c r="X24" s="10">
        <f>IF(X8=1,$E$31,IF(AC8=1,0,IF(SUM(V8:W8,Y8:AB8,AD8:AE8)=1,$E$29,IF(SUM(AF8:AI8)=1,$E$30,IF(SUM(V8:AI8)=0,0)))))</f>
        <v>1000</v>
      </c>
      <c r="Y24" s="10">
        <f>IF(Y8=1,$E$31,IF(AD8=1,0,IF(SUM(V8:X8,Z8:AC8,AE8)=1,$E$29,IF(SUM(AF8:AI8)=1,$E$30,IF(SUM(V8:AI8)=0,0)))))</f>
        <v>1000</v>
      </c>
      <c r="Z24" s="10">
        <f>IF(Z8=1,$E$31,IF(SUM(V8:Y8,AA8:AE8)=1,$E$29,IF(SUM(AF8:AI8)=1,$E$30,IF(SUM(V8:AI8)=0,0))))</f>
        <v>1000</v>
      </c>
      <c r="AA24" s="10">
        <f>IF(AA8=1,$E$31,IF(V8=1,0,IF(SUM(W8:Z8,AB8:AE8)=1,$E$29,IF(SUM(AF8:AI8)=1,$E$30,IF(SUM(V8:AI8)=0,0)))))</f>
        <v>1000</v>
      </c>
      <c r="AB24" s="10">
        <f>IF(AB8=1,$E$31,IF(W8=1,0,IF(SUM(V8,X8:AA8,AC8:AE8)=1,$E$29,IF(SUM(AF8:AI8)=1,$E$30,IF(SUM(V8:AI8)=0,0)))))</f>
        <v>1000</v>
      </c>
      <c r="AC24" s="10">
        <f>IF(AC8=1,$E$31,IF(X8=1,0,IF(SUM(V8:W8,AB8,Y8:AA8,AD8:AE8)=1,$E$29,IF(SUM(AF8:AI8)=1,$E$30,IF(SUM(V8:AI8)=0,0)))))</f>
        <v>1000</v>
      </c>
      <c r="AD24" s="10">
        <f>IF(AD8=1,$E$31,IF(Y8=1,0,IF(SUM(V8:X8,Z8:AC8,AE8)=1,$E$29,IF(SUM(AF8:AI8)=1,$E$30,IF(SUM(V8:AI8)=0,0)))))</f>
        <v>1000</v>
      </c>
      <c r="AE24" s="10">
        <f>IF(AE8=1,$E$31,IF(SUM(V8:Y8,Z8:AD8)=1,$E$29,IF(SUM(AF8:AI8)=1,$E$30,IF(SUM(V8:AI8)=0,0))))</f>
        <v>1000</v>
      </c>
      <c r="AF24" s="10">
        <f>IF(AF8=1,$E$31,IF(AG8=1,0,IF(SUM(V8:AE8)=1,$E$30,IF(SUM(AH8:AI8)=1,$E$29,IF(SUM(V8:AI8)=0,0)))))</f>
        <v>100000</v>
      </c>
      <c r="AG24" s="10">
        <f>IF(AG8=1,$E$31,IF(AF8=1,0,IF(SUM(V8:AE8)=1,$E$30,IF(SUM(AH8:AI8)=1,$E$29,IF(SUM(V8:AI8)=0,0)))))</f>
        <v>0</v>
      </c>
      <c r="AH24" s="10">
        <f>IF(AH8=1,$E$31,IF(AI8=1,0,IF(SUM(V8:AE8)=1,$E$30,IF(SUM(AF8:AG8)=1,$E$29,IF(SUM(V8:AI8)=0,0)))))</f>
        <v>100</v>
      </c>
      <c r="AI24" s="23">
        <f>IF(AI8=1,$E$31,IF(AH8=1,0,IF(SUM(V8:AE8)=1,$E$30,IF(SUM(AF8:AG8)=1,$E$29,IF(SUM(V8:AI8)=0,0)))))</f>
        <v>100</v>
      </c>
    </row>
    <row r="25" spans="1:35">
      <c r="B25" s="18">
        <v>0.46527777777777773</v>
      </c>
      <c r="C25" s="22">
        <f>IF(C9=1,$E$31,IF(SUM(D9:G9,I9,J9:L9)=1,$E$29,IF(H9=1,0,IF(SUM(M9:P9)=1,$E$30,IF(SUM(C9:P9)=0,0)))))</f>
        <v>100</v>
      </c>
      <c r="D25" s="10">
        <f>IF(D9=1,$E$31,IF(I9=1,0,IF(SUM(C9,E9,F9:H9,J9:K9,L9)=1,$E$29,IF(SUM(M9:P9)=1,$E$30,IF(SUM(C9:P9)=0,0)))))</f>
        <v>0</v>
      </c>
      <c r="E25" s="10">
        <f>IF(E9=1,$E$31,IF(J9=1,0,IF(SUM(C9:D9,F9:I9,K9:L9)=1,$E$29,IF(SUM(M9:P9)=1,$E$30,IF(SUM(C9:P9)=0,0)))))</f>
        <v>100</v>
      </c>
      <c r="F25" s="10">
        <f>IF(F9=1,$E$31,IF(K9=1,0,IF(SUM(C9:E9,G9:J9,L9)=1,$E$29,IF(SUM(M9:P9)=1,$E$30,IF(SUM(C9:P9)=0,0)))))</f>
        <v>100</v>
      </c>
      <c r="G25" s="10">
        <f>IF(G9=1,$E$31,IF(SUM(C9:F9,H9:L9)=1,$E$29,IF(SUM(M9:P9)=1,$E$30,IF(SUM(C9:P9)=0,0))))</f>
        <v>100</v>
      </c>
      <c r="H25" s="10">
        <f>IF(H9=1,$E$31,IF(C9=1,0,IF(SUM(D9:G9,I9:L9)=1,$E$29,IF(SUM(M9:P9)=1,$E$30,IF(SUM(C9:P9)=0,0)))))</f>
        <v>100</v>
      </c>
      <c r="I25" s="10">
        <f>IF(I9=1,$E$31,IF(D9=1,0,IF(SUM(C9,E9:H9,J9:L9)=1,$E$29,IF(SUM(M9:P9)=1,$E$30,IF(SUM(C9:P9)=0,0)))))</f>
        <v>100000</v>
      </c>
      <c r="J25" s="10">
        <f>IF(J9=1,$E$31,IF(E9=1,0,IF(SUM(C9:D9,I9,F9:H9,K9:L9)=1,$E$29,IF(SUM(M9:P9)=1,$E$30,IF(SUM(C9:P9)=0,0)))))</f>
        <v>100</v>
      </c>
      <c r="K25" s="10">
        <f>IF(K9=1,$E$31,IF(F9=1,0,IF(SUM(C9:E9,G9:J9,L9)=1,$E$29,IF(SUM(M9:P9)=1,$E$30,IF(SUM(C9:P9)=0,0)))))</f>
        <v>100</v>
      </c>
      <c r="L25" s="10">
        <f>IF(L9=1,$E$31,IF(SUM(C9:F9,G9:K9)=1,$E$29,IF(SUM(M9:P9)=1,$E$30,IF(SUM(C9:P9)=0,0))))</f>
        <v>100</v>
      </c>
      <c r="M25" s="10">
        <f>IF(M9=1,$E$31,IF(N9=1,0,IF(SUM(C9:L9)=1,$E$30,IF(SUM(O9:P9)=1,$E$29,IF(SUM(C9:P9)=0,0)))))</f>
        <v>1000</v>
      </c>
      <c r="N25" s="10">
        <f>IF(N9=1,$E$31,IF(M9=1,0,IF(SUM(C9:L9)=1,$E$30,IF(SUM(O9:P9)=1,$E$29,IF(SUM(C9:P9)=0,0)))))</f>
        <v>1000</v>
      </c>
      <c r="O25" s="10">
        <f>IF(O9=1,$E$31,IF(P9=1,0,IF(SUM(C9:L9)=1,$E$30,IF(SUM(M9:N9)=1,$E$29,IF(SUM(C9:P9)=0,0)))))</f>
        <v>1000</v>
      </c>
      <c r="P25" s="23">
        <f>IF(P9=1,$E$31,IF(O9=1,0,IF(SUM(C9:L9)=1,$E$30,IF(SUM(M9:N9)=1,$E$29,IF(SUM(C9:P9)=0,0)))))</f>
        <v>1000</v>
      </c>
      <c r="U25" s="18">
        <v>0.46527777777777773</v>
      </c>
      <c r="V25" s="22">
        <f>IF(V9=1,$E$31,IF(SUM(W9:Z9,AB9,AC9:AE9)=1,$E$29,IF(AA9=1,0,IF(SUM(AF9:AI9)=1,$E$30,IF(SUM(V9:AI9)=0,0)))))</f>
        <v>1000</v>
      </c>
      <c r="W25" s="10">
        <f>IF(W9=1,$E$31,IF(AB9=1,0,IF(SUM(V9,X9,Y9:AA9,AC9:AD9,AE9)=1,$E$29,IF(SUM(AF9:AI9)=1,$E$30,IF(SUM(V9:AI9)=0,0)))))</f>
        <v>1000</v>
      </c>
      <c r="X25" s="10">
        <f>IF(X9=1,$E$31,IF(AC9=1,0,IF(SUM(V9:W9,Y9:AB9,AD9:AE9)=1,$E$29,IF(SUM(AF9:AI9)=1,$E$30,IF(SUM(V9:AI9)=0,0)))))</f>
        <v>1000</v>
      </c>
      <c r="Y25" s="10">
        <f>IF(Y9=1,$E$31,IF(AD9=1,0,IF(SUM(V9:X9,Z9:AC9,AE9)=1,$E$29,IF(SUM(AF9:AI9)=1,$E$30,IF(SUM(V9:AI9)=0,0)))))</f>
        <v>1000</v>
      </c>
      <c r="Z25" s="10">
        <f>IF(Z9=1,$E$31,IF(SUM(V9:Y9,AA9:AE9)=1,$E$29,IF(SUM(AF9:AI9)=1,$E$30,IF(SUM(V9:AI9)=0,0))))</f>
        <v>1000</v>
      </c>
      <c r="AA25" s="10">
        <f>IF(AA9=1,$E$31,IF(V9=1,0,IF(SUM(W9:Z9,AB9:AE9)=1,$E$29,IF(SUM(AF9:AI9)=1,$E$30,IF(SUM(V9:AI9)=0,0)))))</f>
        <v>1000</v>
      </c>
      <c r="AB25" s="10">
        <f>IF(AB9=1,$E$31,IF(W9=1,0,IF(SUM(V9,X9:AA9,AC9:AE9)=1,$E$29,IF(SUM(AF9:AI9)=1,$E$30,IF(SUM(V9:AI9)=0,0)))))</f>
        <v>1000</v>
      </c>
      <c r="AC25" s="10">
        <f>IF(AC9=1,$E$31,IF(X9=1,0,IF(SUM(V9:W9,AB9,Y9:AA9,AD9:AE9)=1,$E$29,IF(SUM(AF9:AI9)=1,$E$30,IF(SUM(V9:AI9)=0,0)))))</f>
        <v>1000</v>
      </c>
      <c r="AD25" s="10">
        <f>IF(AD9=1,$E$31,IF(Y9=1,0,IF(SUM(V9:X9,Z9:AC9,AE9)=1,$E$29,IF(SUM(AF9:AI9)=1,$E$30,IF(SUM(V9:AI9)=0,0)))))</f>
        <v>1000</v>
      </c>
      <c r="AE25" s="10">
        <f>IF(AE9=1,$E$31,IF(SUM(V9:Y9,Z9:AD9)=1,$E$29,IF(SUM(AF9:AI9)=1,$E$30,IF(SUM(V9:AI9)=0,0))))</f>
        <v>1000</v>
      </c>
      <c r="AF25" s="10">
        <f>IF(AF9=1,$E$31,IF(AG9=1,0,IF(SUM(V9:AE9)=1,$E$30,IF(SUM(AH9:AI9)=1,$E$29,IF(SUM(V9:AI9)=0,0)))))</f>
        <v>0</v>
      </c>
      <c r="AG25" s="10">
        <f>IF(AG9=1,$E$31,IF(AF9=1,0,IF(SUM(V9:AE9)=1,$E$30,IF(SUM(AH9:AI9)=1,$E$29,IF(SUM(V9:AI9)=0,0)))))</f>
        <v>100000</v>
      </c>
      <c r="AH25" s="10">
        <f>IF(AH9=1,$E$31,IF(AI9=1,0,IF(SUM(V9:AE9)=1,$E$30,IF(SUM(AF9:AG9)=1,$E$29,IF(SUM(V9:AI9)=0,0)))))</f>
        <v>100</v>
      </c>
      <c r="AI25" s="23">
        <f>IF(AI9=1,$E$31,IF(AH9=1,0,IF(SUM(V9:AE9)=1,$E$30,IF(SUM(AF9:AG9)=1,$E$29,IF(SUM(V9:AI9)=0,0)))))</f>
        <v>100</v>
      </c>
    </row>
    <row r="26" spans="1:35">
      <c r="B26" s="18">
        <v>0.47916666666666669</v>
      </c>
      <c r="C26" s="24">
        <f>IF(C10=1,$E$31,IF(SUM(D10:G10,I10,J10:L10)=1,$E$29,IF(H10=1,0,IF(SUM(M10:P10)=1,$E$30,IF(SUM(C10:P10)=0,0)))))</f>
        <v>100</v>
      </c>
      <c r="D26" s="25">
        <f>IF(D10=1,$E$31,IF(I10=1,0,IF(SUM(C10,E10,F10:H10,J10:K10,L10)=1,$E$29,IF(SUM(M10:P10)=1,$E$30,IF(SUM(C10:P10)=0,0)))))</f>
        <v>100</v>
      </c>
      <c r="E26" s="25">
        <f>IF(E10=1,$E$31,IF(J10=1,0,IF(SUM(C10:D10,F10:I10,K10:L10)=1,$E$29,IF(SUM(M10:P10)=1,$E$30,IF(SUM(C10:P10)=0,0)))))</f>
        <v>100000</v>
      </c>
      <c r="F26" s="25">
        <f>IF(F10=1,$E$31,IF(K10=1,0,IF(SUM(C10:E10,G10:J10,L10)=1,$E$29,IF(SUM(M10:P10)=1,$E$30,IF(SUM(C10:P10)=0,0)))))</f>
        <v>100</v>
      </c>
      <c r="G26" s="25">
        <f>IF(G10=1,$E$31,IF(SUM(C10:F10,H10:L10)=1,$E$29,IF(SUM(M10:P10)=1,$E$30,IF(SUM(C10:P10)=0,0))))</f>
        <v>100</v>
      </c>
      <c r="H26" s="25">
        <f>IF(H10=1,$E$31,IF(C10=1,0,IF(SUM(D10:G10,I10:L10)=1,$E$29,IF(SUM(M10:P10)=1,$E$30,IF(SUM(C10:P10)=0,0)))))</f>
        <v>100</v>
      </c>
      <c r="I26" s="25">
        <f>IF(I10=1,$E$31,IF(D10=1,0,IF(SUM(C10,E10:H10,J10:L10)=1,$E$29,IF(SUM(M10:P10)=1,$E$30,IF(SUM(C10:P10)=0,0)))))</f>
        <v>100</v>
      </c>
      <c r="J26" s="25">
        <f>IF(J10=1,$E$31,IF(E10=1,0,IF(SUM(C10:D10,I10,F10:H10,K10:L10)=1,$E$29,IF(SUM(M10:P10)=1,$E$30,IF(SUM(C10:P10)=0,0)))))</f>
        <v>0</v>
      </c>
      <c r="K26" s="25">
        <f>IF(K10=1,$E$31,IF(F10=1,0,IF(SUM(C10:E10,G10:J10,L10)=1,$E$29,IF(SUM(M10:P10)=1,$E$30,IF(SUM(C10:P10)=0,0)))))</f>
        <v>100</v>
      </c>
      <c r="L26" s="25">
        <f>IF(L10=1,$E$31,IF(SUM(C10:F10,G10:K10)=1,$E$29,IF(SUM(M10:P10)=1,$E$30,IF(SUM(C10:P10)=0,0))))</f>
        <v>100</v>
      </c>
      <c r="M26" s="25">
        <f>IF(M10=1,$E$31,IF(N10=1,0,IF(SUM(C10:L10)=1,$E$30,IF(SUM(O10:P10)=1,$E$29,IF(SUM(C10:P10)=0,0)))))</f>
        <v>1000</v>
      </c>
      <c r="N26" s="25">
        <f>IF(N10=1,$E$31,IF(M10=1,0,IF(SUM(C10:L10)=1,$E$30,IF(SUM(O10:P10)=1,$E$29,IF(SUM(C10:P10)=0,0)))))</f>
        <v>1000</v>
      </c>
      <c r="O26" s="25">
        <f>IF(O10=1,$E$31,IF(P10=1,0,IF(SUM(C10:L10)=1,$E$30,IF(SUM(M10:N10)=1,$E$29,IF(SUM(C10:P10)=0,0)))))</f>
        <v>1000</v>
      </c>
      <c r="P26" s="26">
        <f>IF(P10=1,$E$31,IF(O10=1,0,IF(SUM(C10:L10)=1,$E$30,IF(SUM(M10:N10)=1,$E$29,IF(SUM(C10:P10)=0,0)))))</f>
        <v>1000</v>
      </c>
      <c r="U26" s="18">
        <v>0.47916666666666669</v>
      </c>
      <c r="V26" s="24">
        <f>IF(V10=1,$E$31,IF(SUM(W10:Z10,AB10,AC10:AE10)=1,$E$29,IF(AA10=1,0,IF(SUM(AF10:AI10)=1,$E$30,IF(SUM(V10:AI10)=0,0)))))</f>
        <v>1000</v>
      </c>
      <c r="W26" s="25">
        <f>IF(W10=1,$E$31,IF(AB10=1,0,IF(SUM(V10,X10,Y10:AA10,AC10:AD10,AE10)=1,$E$29,IF(SUM(AF10:AI10)=1,$E$30,IF(SUM(V10:AI10)=0,0)))))</f>
        <v>1000</v>
      </c>
      <c r="X26" s="25">
        <f>IF(X10=1,$E$31,IF(AC10=1,0,IF(SUM(V10:W10,Y10:AB10,AD10:AE10)=1,$E$29,IF(SUM(AF10:AI10)=1,$E$30,IF(SUM(V10:AI10)=0,0)))))</f>
        <v>1000</v>
      </c>
      <c r="Y26" s="25">
        <f>IF(Y10=1,$E$31,IF(AD10=1,0,IF(SUM(V10:X10,Z10:AC10,AE10)=1,$E$29,IF(SUM(AF10:AI10)=1,$E$30,IF(SUM(V10:AI10)=0,0)))))</f>
        <v>1000</v>
      </c>
      <c r="Z26" s="25">
        <f>IF(Z10=1,$E$31,IF(SUM(V10:Y10,AA10:AE10)=1,$E$29,IF(SUM(AF10:AI10)=1,$E$30,IF(SUM(V10:AI10)=0,0))))</f>
        <v>1000</v>
      </c>
      <c r="AA26" s="25">
        <f>IF(AA10=1,$E$31,IF(V10=1,0,IF(SUM(W10:Z10,AB10:AE10)=1,$E$29,IF(SUM(AF10:AI10)=1,$E$30,IF(SUM(V10:AI10)=0,0)))))</f>
        <v>1000</v>
      </c>
      <c r="AB26" s="25">
        <f>IF(AB10=1,$E$31,IF(W10=1,0,IF(SUM(V10,X10:AA10,AC10:AE10)=1,$E$29,IF(SUM(AF10:AI10)=1,$E$30,IF(SUM(V10:AI10)=0,0)))))</f>
        <v>1000</v>
      </c>
      <c r="AC26" s="25">
        <f>IF(AC10=1,$E$31,IF(X10=1,0,IF(SUM(V10:W10,AB10,Y10:AA10,AD10:AE10)=1,$E$29,IF(SUM(AF10:AI10)=1,$E$30,IF(SUM(V10:AI10)=0,0)))))</f>
        <v>1000</v>
      </c>
      <c r="AD26" s="25">
        <f>IF(AD10=1,$E$31,IF(Y10=1,0,IF(SUM(V10:X10,Z10:AC10,AE10)=1,$E$29,IF(SUM(AF10:AI10)=1,$E$30,IF(SUM(V10:AI10)=0,0)))))</f>
        <v>1000</v>
      </c>
      <c r="AE26" s="25">
        <f>IF(AE10=1,$E$31,IF(SUM(V10:Y10,Z10:AD10)=1,$E$29,IF(SUM(AF10:AI10)=1,$E$30,IF(SUM(V10:AI10)=0,0))))</f>
        <v>1000</v>
      </c>
      <c r="AF26" s="25">
        <f>IF(AF10=1,$E$31,IF(AG10=1,0,IF(SUM(V10:AE10)=1,$E$30,IF(SUM(AH10:AI10)=1,$E$29,IF(SUM(V10:AI10)=0,0)))))</f>
        <v>100</v>
      </c>
      <c r="AG26" s="25">
        <f>IF(AG10=1,$E$31,IF(AF10=1,0,IF(SUM(V10:AE10)=1,$E$30,IF(SUM(AH10:AI10)=1,$E$29,IF(SUM(V10:AI10)=0,0)))))</f>
        <v>100</v>
      </c>
      <c r="AH26" s="25">
        <f>IF(AH10=1,$E$31,IF(AI10=1,0,IF(SUM(V10:AE10)=1,$E$30,IF(SUM(AF10:AG10)=1,$E$29,IF(SUM(V10:AI10)=0,0)))))</f>
        <v>100000</v>
      </c>
      <c r="AI26" s="26">
        <f>IF(AI10=1,$E$31,IF(AH10=1,0,IF(SUM(V10:AE10)=1,$E$30,IF(SUM(AF10:AG10)=1,$E$29,IF(SUM(V10:AI10)=0,0)))))</f>
        <v>0</v>
      </c>
    </row>
    <row r="27" spans="1:35" ht="13.5" thickBot="1">
      <c r="C27" s="16"/>
      <c r="D27" s="16"/>
      <c r="E27" s="16"/>
      <c r="F27" s="16"/>
      <c r="G27" s="16"/>
      <c r="H27" s="16"/>
      <c r="I27" s="16"/>
      <c r="J27" s="16"/>
      <c r="K27" s="16"/>
      <c r="L27" s="10"/>
      <c r="M27" s="16"/>
      <c r="N27" s="16"/>
      <c r="O27" s="16"/>
      <c r="P27" s="16"/>
    </row>
    <row r="28" spans="1:35" ht="13.5" thickBot="1">
      <c r="B28" s="39" t="s">
        <v>43</v>
      </c>
      <c r="C28" s="30"/>
      <c r="D28" s="30"/>
      <c r="U28" s="3" t="s">
        <v>66</v>
      </c>
      <c r="V28" s="29"/>
      <c r="Y28" s="27">
        <f>SUMPRODUCT(V4:AI11,V19:AI26)</f>
        <v>200</v>
      </c>
    </row>
    <row r="29" spans="1:35">
      <c r="B29" s="30" t="s">
        <v>45</v>
      </c>
      <c r="C29" s="30"/>
      <c r="E29" s="30">
        <v>100</v>
      </c>
    </row>
    <row r="30" spans="1:35">
      <c r="B30" s="30" t="s">
        <v>44</v>
      </c>
      <c r="C30" s="30"/>
      <c r="E30" s="30">
        <v>1000</v>
      </c>
    </row>
    <row r="31" spans="1:35">
      <c r="B31" s="30" t="s">
        <v>47</v>
      </c>
      <c r="C31" s="30"/>
      <c r="E31" s="30">
        <v>100000</v>
      </c>
    </row>
    <row r="32" spans="1:35" ht="13.5" thickBot="1"/>
    <row r="33" spans="2:5" ht="13.5" thickBot="1">
      <c r="B33" s="3" t="s">
        <v>66</v>
      </c>
      <c r="E33" s="27">
        <f>SUMPRODUCT(C4:P11,C19:P26)</f>
        <v>200</v>
      </c>
    </row>
    <row r="34" spans="2:5">
      <c r="B34" s="21"/>
    </row>
    <row r="36" spans="2:5">
      <c r="B36" s="3" t="s">
        <v>65</v>
      </c>
    </row>
  </sheetData>
  <mergeCells count="2">
    <mergeCell ref="C2:P2"/>
    <mergeCell ref="V2:AI2"/>
  </mergeCells>
  <pageMargins left="0.75" right="0.75" top="1" bottom="1" header="0.5" footer="0.5"/>
  <pageSetup orientation="portrait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4:AH32"/>
  <sheetViews>
    <sheetView topLeftCell="A8" workbookViewId="0">
      <selection activeCell="H33" sqref="H33"/>
    </sheetView>
  </sheetViews>
  <sheetFormatPr defaultColWidth="11.125" defaultRowHeight="15.75"/>
  <cols>
    <col min="1" max="1" width="5.125" customWidth="1"/>
    <col min="2" max="2" width="4" customWidth="1"/>
    <col min="3" max="30" width="3.875" customWidth="1"/>
    <col min="31" max="31" width="4.625" customWidth="1"/>
  </cols>
  <sheetData>
    <row r="4" spans="1:34">
      <c r="AG4" t="s">
        <v>0</v>
      </c>
      <c r="AH4" t="s">
        <v>1</v>
      </c>
    </row>
    <row r="5" spans="1:34">
      <c r="AG5">
        <v>19</v>
      </c>
      <c r="AH5">
        <v>7</v>
      </c>
    </row>
    <row r="6" spans="1:34">
      <c r="A6" s="62"/>
      <c r="B6" s="62"/>
      <c r="C6" s="66" t="s">
        <v>63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G6">
        <v>1</v>
      </c>
      <c r="AH6">
        <v>17</v>
      </c>
    </row>
    <row r="7" spans="1:34" ht="16.5" thickBot="1">
      <c r="A7" s="60"/>
      <c r="B7" s="60"/>
      <c r="C7" s="61">
        <v>1</v>
      </c>
      <c r="D7" s="61">
        <v>2</v>
      </c>
      <c r="E7" s="61">
        <v>3</v>
      </c>
      <c r="F7" s="61">
        <v>4</v>
      </c>
      <c r="G7" s="61">
        <v>5</v>
      </c>
      <c r="H7" s="61">
        <v>6</v>
      </c>
      <c r="I7" s="61">
        <v>7</v>
      </c>
      <c r="J7" s="61">
        <v>8</v>
      </c>
      <c r="K7" s="61">
        <v>9</v>
      </c>
      <c r="L7" s="61">
        <v>10</v>
      </c>
      <c r="M7" s="61">
        <v>11</v>
      </c>
      <c r="N7" s="61">
        <v>12</v>
      </c>
      <c r="O7" s="61">
        <v>13</v>
      </c>
      <c r="P7" s="61">
        <v>14</v>
      </c>
      <c r="Q7" s="61">
        <v>15</v>
      </c>
      <c r="R7" s="61">
        <v>16</v>
      </c>
      <c r="S7" s="61">
        <v>17</v>
      </c>
      <c r="T7" s="61">
        <v>18</v>
      </c>
      <c r="U7" s="61">
        <v>19</v>
      </c>
      <c r="V7" s="61">
        <v>20</v>
      </c>
      <c r="W7" s="61">
        <v>21</v>
      </c>
      <c r="X7" s="61">
        <v>22</v>
      </c>
      <c r="Y7" s="61">
        <v>23</v>
      </c>
      <c r="Z7" s="61">
        <v>24</v>
      </c>
      <c r="AA7" s="61">
        <v>25</v>
      </c>
      <c r="AB7" s="61">
        <v>26</v>
      </c>
      <c r="AC7" s="61">
        <v>27</v>
      </c>
      <c r="AD7" s="61">
        <v>28</v>
      </c>
      <c r="AG7" s="40">
        <v>11</v>
      </c>
      <c r="AH7" s="40">
        <v>9</v>
      </c>
    </row>
    <row r="8" spans="1:34">
      <c r="A8" s="59">
        <v>0.3888888888888889</v>
      </c>
      <c r="B8" s="60" t="s">
        <v>58</v>
      </c>
      <c r="C8" s="55"/>
      <c r="D8" s="55"/>
      <c r="E8" s="55"/>
      <c r="F8" s="55"/>
      <c r="G8" s="55"/>
      <c r="H8" s="55"/>
      <c r="I8" s="48" t="s">
        <v>1</v>
      </c>
      <c r="J8" s="50" t="s">
        <v>53</v>
      </c>
      <c r="K8" s="55"/>
      <c r="L8" s="55"/>
      <c r="M8" s="55"/>
      <c r="N8" s="55"/>
      <c r="O8" s="55"/>
      <c r="P8" s="55"/>
      <c r="Q8" s="55"/>
      <c r="R8" s="55"/>
      <c r="S8" s="55"/>
      <c r="T8" s="55"/>
      <c r="U8" s="47" t="s">
        <v>0</v>
      </c>
      <c r="V8" s="49" t="s">
        <v>52</v>
      </c>
      <c r="W8" s="55"/>
      <c r="X8" s="55"/>
      <c r="Y8" s="55"/>
      <c r="Z8" s="55"/>
      <c r="AA8" s="55"/>
      <c r="AB8" s="55"/>
      <c r="AC8" s="55"/>
      <c r="AD8" s="55"/>
      <c r="AG8" s="40">
        <v>3</v>
      </c>
      <c r="AH8" s="40">
        <v>21</v>
      </c>
    </row>
    <row r="9" spans="1:34">
      <c r="A9" s="59">
        <v>0.40277777777777773</v>
      </c>
      <c r="B9" s="60" t="s">
        <v>58</v>
      </c>
      <c r="C9" s="47" t="s">
        <v>0</v>
      </c>
      <c r="D9" s="49" t="s">
        <v>52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6"/>
      <c r="S9" s="48" t="s">
        <v>1</v>
      </c>
      <c r="T9" s="50" t="s">
        <v>53</v>
      </c>
      <c r="U9" s="56"/>
      <c r="V9" s="56"/>
      <c r="W9" s="56"/>
      <c r="X9" s="56"/>
      <c r="Y9" s="56"/>
      <c r="Z9" s="56"/>
      <c r="AA9" s="56"/>
      <c r="AB9" s="56"/>
      <c r="AC9" s="56"/>
      <c r="AD9" s="56"/>
      <c r="AG9" s="41">
        <v>13</v>
      </c>
      <c r="AH9" s="41">
        <v>23</v>
      </c>
    </row>
    <row r="10" spans="1:34">
      <c r="A10" s="59">
        <v>0.41666666666666669</v>
      </c>
      <c r="B10" s="60" t="s">
        <v>58</v>
      </c>
      <c r="C10" s="56"/>
      <c r="D10" s="56"/>
      <c r="E10" s="56"/>
      <c r="F10" s="56"/>
      <c r="G10" s="56"/>
      <c r="H10" s="56"/>
      <c r="I10" s="56"/>
      <c r="J10" s="56"/>
      <c r="K10" s="48" t="s">
        <v>1</v>
      </c>
      <c r="L10" s="50" t="s">
        <v>53</v>
      </c>
      <c r="M10" s="47" t="s">
        <v>0</v>
      </c>
      <c r="N10" s="49" t="s">
        <v>52</v>
      </c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G10" s="41">
        <v>5</v>
      </c>
      <c r="AH10" s="41">
        <v>25</v>
      </c>
    </row>
    <row r="11" spans="1:34">
      <c r="A11" s="59">
        <v>0.43055555555555558</v>
      </c>
      <c r="B11" s="60" t="s">
        <v>58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G11" s="41">
        <v>15</v>
      </c>
      <c r="AH11" s="41">
        <v>27</v>
      </c>
    </row>
    <row r="12" spans="1:34">
      <c r="A12" s="59">
        <v>0.4375</v>
      </c>
      <c r="B12" s="60" t="s">
        <v>58</v>
      </c>
      <c r="C12" s="56"/>
      <c r="D12" s="56"/>
      <c r="E12" s="47" t="s">
        <v>0</v>
      </c>
      <c r="F12" s="49" t="s">
        <v>52</v>
      </c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48" t="s">
        <v>1</v>
      </c>
      <c r="X12" s="50" t="s">
        <v>53</v>
      </c>
      <c r="Y12" s="56"/>
      <c r="Z12" s="56"/>
      <c r="AA12" s="56"/>
      <c r="AB12" s="56"/>
      <c r="AC12" s="56"/>
      <c r="AD12" s="56"/>
      <c r="AG12" s="41"/>
      <c r="AH12" s="41"/>
    </row>
    <row r="13" spans="1:34">
      <c r="A13" s="59">
        <v>0.4513888888888889</v>
      </c>
      <c r="B13" s="60" t="s">
        <v>58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47" t="s">
        <v>0</v>
      </c>
      <c r="P13" s="49" t="s">
        <v>52</v>
      </c>
      <c r="Q13" s="56"/>
      <c r="R13" s="56"/>
      <c r="S13" s="56"/>
      <c r="T13" s="56"/>
      <c r="U13" s="56"/>
      <c r="V13" s="56"/>
      <c r="W13" s="56"/>
      <c r="X13" s="56"/>
      <c r="Y13" s="48" t="s">
        <v>1</v>
      </c>
      <c r="Z13" s="50" t="s">
        <v>53</v>
      </c>
      <c r="AA13" s="56"/>
      <c r="AB13" s="56"/>
      <c r="AC13" s="56"/>
      <c r="AD13" s="56"/>
    </row>
    <row r="14" spans="1:34">
      <c r="A14" s="59">
        <v>0.46527777777777773</v>
      </c>
      <c r="B14" s="60" t="s">
        <v>58</v>
      </c>
      <c r="C14" s="56"/>
      <c r="D14" s="56"/>
      <c r="E14" s="56"/>
      <c r="F14" s="56"/>
      <c r="G14" s="47" t="s">
        <v>0</v>
      </c>
      <c r="H14" s="49" t="s">
        <v>52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48" t="s">
        <v>1</v>
      </c>
      <c r="AB14" s="50" t="s">
        <v>53</v>
      </c>
      <c r="AC14" s="56"/>
      <c r="AD14" s="56"/>
    </row>
    <row r="15" spans="1:34">
      <c r="A15" s="59">
        <v>0.47916666666666669</v>
      </c>
      <c r="B15" s="60" t="s">
        <v>58</v>
      </c>
      <c r="C15" s="56"/>
      <c r="D15" s="56"/>
      <c r="E15" s="56"/>
      <c r="F15" s="56"/>
      <c r="G15" s="10"/>
      <c r="H15" s="56"/>
      <c r="I15" s="56"/>
      <c r="J15" s="56"/>
      <c r="K15" s="56"/>
      <c r="L15" s="56"/>
      <c r="M15" s="56"/>
      <c r="N15" s="56"/>
      <c r="O15" s="56"/>
      <c r="P15" s="56"/>
      <c r="Q15" s="47" t="s">
        <v>0</v>
      </c>
      <c r="R15" s="49" t="s">
        <v>52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48" t="s">
        <v>1</v>
      </c>
      <c r="AD15" s="50" t="s">
        <v>53</v>
      </c>
    </row>
    <row r="16" spans="1:34">
      <c r="A16" s="59">
        <v>0.49305555555555558</v>
      </c>
      <c r="B16" s="60" t="s">
        <v>58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</row>
    <row r="17" spans="1:30">
      <c r="A17" s="59">
        <v>0.50694444444444442</v>
      </c>
      <c r="B17" s="60" t="s">
        <v>59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</row>
    <row r="18" spans="1:30">
      <c r="A18" s="59">
        <v>0.52083333333333337</v>
      </c>
      <c r="B18" s="60" t="s">
        <v>59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</row>
    <row r="19" spans="1:30">
      <c r="A19" s="59">
        <v>0.53472222222222221</v>
      </c>
      <c r="B19" s="60" t="s">
        <v>59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</row>
    <row r="20" spans="1:30">
      <c r="A20" s="59">
        <v>4.8611111111111112E-2</v>
      </c>
      <c r="B20" s="60" t="s">
        <v>59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</row>
    <row r="21" spans="1:30">
      <c r="A21" s="59">
        <v>6.25E-2</v>
      </c>
      <c r="B21" s="60" t="s">
        <v>59</v>
      </c>
      <c r="C21" s="56"/>
      <c r="D21" s="56"/>
      <c r="E21" s="47" t="s">
        <v>0</v>
      </c>
      <c r="F21" s="49" t="s">
        <v>52</v>
      </c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48" t="s">
        <v>1</v>
      </c>
      <c r="X21" s="50" t="s">
        <v>53</v>
      </c>
      <c r="Y21" s="56"/>
      <c r="Z21" s="56"/>
      <c r="AA21" s="56"/>
      <c r="AB21" s="56"/>
      <c r="AC21" s="56"/>
      <c r="AD21" s="56"/>
    </row>
    <row r="22" spans="1:30">
      <c r="A22" s="59">
        <v>7.6388888888888895E-2</v>
      </c>
      <c r="B22" s="60" t="s">
        <v>59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47" t="s">
        <v>0</v>
      </c>
      <c r="P22" s="49" t="s">
        <v>52</v>
      </c>
      <c r="Q22" s="56"/>
      <c r="R22" s="56"/>
      <c r="S22" s="56"/>
      <c r="T22" s="56"/>
      <c r="U22" s="56"/>
      <c r="V22" s="56"/>
      <c r="W22" s="56"/>
      <c r="X22" s="56"/>
      <c r="Y22" s="48" t="s">
        <v>1</v>
      </c>
      <c r="Z22" s="50" t="s">
        <v>53</v>
      </c>
      <c r="AA22" s="56"/>
      <c r="AB22" s="56"/>
      <c r="AC22" s="56"/>
      <c r="AD22" s="56"/>
    </row>
    <row r="23" spans="1:30">
      <c r="A23" s="59">
        <v>9.0277777777777776E-2</v>
      </c>
      <c r="B23" s="60" t="s">
        <v>59</v>
      </c>
      <c r="C23" s="56"/>
      <c r="D23" s="56"/>
      <c r="E23" s="56"/>
      <c r="F23" s="56"/>
      <c r="G23" s="47" t="s">
        <v>0</v>
      </c>
      <c r="H23" s="49" t="s">
        <v>52</v>
      </c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48" t="s">
        <v>1</v>
      </c>
      <c r="AB23" s="50" t="s">
        <v>53</v>
      </c>
      <c r="AC23" s="56"/>
      <c r="AD23" s="56"/>
    </row>
    <row r="24" spans="1:30">
      <c r="A24" s="59">
        <v>0.10416666666666667</v>
      </c>
      <c r="B24" s="60" t="s">
        <v>59</v>
      </c>
      <c r="C24" s="56"/>
      <c r="D24" s="56"/>
      <c r="E24" s="56"/>
      <c r="F24" s="56"/>
      <c r="G24" s="10"/>
      <c r="H24" s="56"/>
      <c r="I24" s="56"/>
      <c r="J24" s="56"/>
      <c r="K24" s="56"/>
      <c r="L24" s="56"/>
      <c r="M24" s="56"/>
      <c r="N24" s="56"/>
      <c r="O24" s="56"/>
      <c r="P24" s="56"/>
      <c r="Q24" s="47" t="s">
        <v>0</v>
      </c>
      <c r="R24" s="49" t="s">
        <v>52</v>
      </c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48" t="s">
        <v>1</v>
      </c>
      <c r="AD24" s="50" t="s">
        <v>53</v>
      </c>
    </row>
    <row r="25" spans="1:30">
      <c r="A25" s="59">
        <v>0.11805555555555557</v>
      </c>
      <c r="B25" s="60" t="s">
        <v>59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</row>
    <row r="26" spans="1:30">
      <c r="A26" s="59">
        <v>0.125</v>
      </c>
      <c r="B26" s="60" t="s">
        <v>59</v>
      </c>
      <c r="C26" s="55"/>
      <c r="D26" s="55"/>
      <c r="E26" s="55"/>
      <c r="F26" s="55"/>
      <c r="G26" s="55"/>
      <c r="H26" s="55"/>
      <c r="I26" s="48" t="s">
        <v>1</v>
      </c>
      <c r="J26" s="50" t="s">
        <v>53</v>
      </c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47" t="s">
        <v>0</v>
      </c>
      <c r="V26" s="49" t="s">
        <v>52</v>
      </c>
      <c r="W26" s="55"/>
      <c r="X26" s="55"/>
      <c r="Y26" s="55"/>
      <c r="Z26" s="55"/>
      <c r="AA26" s="55"/>
      <c r="AB26" s="55"/>
      <c r="AC26" s="55"/>
      <c r="AD26" s="55"/>
    </row>
    <row r="27" spans="1:30">
      <c r="A27" s="59">
        <v>0.1388888888888889</v>
      </c>
      <c r="B27" s="60" t="s">
        <v>59</v>
      </c>
      <c r="C27" s="47" t="s">
        <v>0</v>
      </c>
      <c r="D27" s="49" t="s">
        <v>52</v>
      </c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6"/>
      <c r="S27" s="48" t="s">
        <v>1</v>
      </c>
      <c r="T27" s="50" t="s">
        <v>53</v>
      </c>
      <c r="U27" s="56"/>
      <c r="V27" s="56"/>
      <c r="W27" s="56"/>
      <c r="X27" s="56"/>
      <c r="Y27" s="56"/>
      <c r="Z27" s="56"/>
      <c r="AA27" s="56"/>
      <c r="AB27" s="56"/>
      <c r="AC27" s="56"/>
      <c r="AD27" s="56"/>
    </row>
    <row r="28" spans="1:30">
      <c r="A28" s="59">
        <v>0.15277777777777776</v>
      </c>
      <c r="B28" s="60" t="s">
        <v>59</v>
      </c>
      <c r="C28" s="58"/>
      <c r="D28" s="58"/>
      <c r="E28" s="58"/>
      <c r="F28" s="58"/>
      <c r="G28" s="58"/>
      <c r="H28" s="58"/>
      <c r="I28" s="58"/>
      <c r="J28" s="58"/>
      <c r="K28" s="51" t="s">
        <v>1</v>
      </c>
      <c r="L28" s="52" t="s">
        <v>53</v>
      </c>
      <c r="M28" s="53" t="s">
        <v>0</v>
      </c>
      <c r="N28" s="54" t="s">
        <v>52</v>
      </c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</row>
    <row r="29" spans="1:30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</row>
    <row r="30" spans="1:30">
      <c r="A30" s="62"/>
      <c r="B30" s="62"/>
      <c r="C30" s="62"/>
      <c r="D30" s="62"/>
      <c r="E30" s="62"/>
      <c r="F30" s="47" t="s">
        <v>0</v>
      </c>
      <c r="G30" s="62" t="s">
        <v>50</v>
      </c>
      <c r="H30" s="62"/>
      <c r="I30" s="62"/>
      <c r="J30" s="62"/>
      <c r="K30" s="48" t="s">
        <v>1</v>
      </c>
      <c r="L30" s="62" t="s">
        <v>51</v>
      </c>
      <c r="M30" s="62"/>
      <c r="N30" s="62"/>
      <c r="O30" s="62"/>
      <c r="P30" s="49" t="s">
        <v>52</v>
      </c>
      <c r="Q30" s="62" t="s">
        <v>54</v>
      </c>
      <c r="R30" s="62"/>
      <c r="S30" s="62"/>
      <c r="T30" s="62"/>
      <c r="U30" s="62"/>
      <c r="V30" s="50" t="s">
        <v>53</v>
      </c>
      <c r="W30" s="62" t="s">
        <v>55</v>
      </c>
      <c r="X30" s="62"/>
      <c r="Y30" s="62"/>
      <c r="Z30" s="62"/>
      <c r="AA30" s="62"/>
      <c r="AB30" s="62"/>
      <c r="AC30" s="62"/>
      <c r="AD30" s="62"/>
    </row>
    <row r="32" spans="1:30">
      <c r="C32" t="s">
        <v>64</v>
      </c>
    </row>
  </sheetData>
  <mergeCells count="1">
    <mergeCell ref="C6:AD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Description</vt:lpstr>
      <vt:lpstr>Data</vt:lpstr>
      <vt:lpstr>Model</vt:lpstr>
      <vt:lpstr>Solution Path </vt:lpstr>
    </vt:vector>
  </TitlesOfParts>
  <Company>Washington University in St. Louis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 Feinberg</dc:creator>
  <cp:lastModifiedBy>Smita</cp:lastModifiedBy>
  <dcterms:created xsi:type="dcterms:W3CDTF">2013-12-05T23:09:18Z</dcterms:created>
  <dcterms:modified xsi:type="dcterms:W3CDTF">2014-04-30T14:07:59Z</dcterms:modified>
</cp:coreProperties>
</file>